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36F70671-B71F-492A-A83B-C7B85DC3D54D}" xr6:coauthVersionLast="47" xr6:coauthVersionMax="47" xr10:uidLastSave="{00000000-0000-0000-0000-000000000000}"/>
  <bookViews>
    <workbookView xWindow="-120" yWindow="-120" windowWidth="29040" windowHeight="15720" tabRatio="603" activeTab="2" xr2:uid="{00000000-000D-0000-FFFF-FFFF00000000}"/>
  </bookViews>
  <sheets>
    <sheet name="Nouveautés" sheetId="10" r:id="rId1"/>
    <sheet name="Lisez-moi" sheetId="7" r:id="rId2"/>
    <sheet name="AAP-DGOS_GBudget" sheetId="1" r:id="rId3"/>
    <sheet name="Métiers recherche clinique" sheetId="3" r:id="rId4"/>
    <sheet name="FAQ" sheetId="6" r:id="rId5"/>
    <sheet name="Exemple" sheetId="9" r:id="rId6"/>
    <sheet name="RappelData" sheetId="5" state="hidden" r:id="rId7"/>
  </sheets>
  <definedNames>
    <definedName name="Assurance">#REF!</definedName>
    <definedName name="Assurances">#REF!</definedName>
    <definedName name="BinaireOuiNon">#REF!</definedName>
    <definedName name="Données">#REF!</definedName>
    <definedName name="Donnéess">#REF!</definedName>
    <definedName name="Investigation">#REF!</definedName>
    <definedName name="Investigations">#REF!</definedName>
    <definedName name="Méthodo">#REF!</definedName>
    <definedName name="methodos">#REF!</definedName>
    <definedName name="Montage">#REF!</definedName>
    <definedName name="Montages">#REF!</definedName>
    <definedName name="PS">#REF!</definedName>
    <definedName name="PSS">#REF!</definedName>
    <definedName name="SACTES">#REF!</definedName>
    <definedName name="SBIO">#REF!</definedName>
    <definedName name="SBIOM">#REF!</definedName>
    <definedName name="SFM">#REF!</definedName>
    <definedName name="SFMS">#REF!</definedName>
    <definedName name="SIMAGE">#REF!</definedName>
    <definedName name="SINFO">#REF!</definedName>
    <definedName name="SPHARMA">#REF!</definedName>
    <definedName name="SPMM">#REF!</definedName>
    <definedName name="SSACTES">#REF!</definedName>
    <definedName name="SSBIO">#REF!</definedName>
    <definedName name="SSBIOM">#REF!</definedName>
    <definedName name="SSFM">#REF!</definedName>
    <definedName name="SSIMAGE">#REF!</definedName>
    <definedName name="SSINFO">#REF!</definedName>
    <definedName name="SSPHARMA">#REF!</definedName>
    <definedName name="SSPMM">#REF!</definedName>
    <definedName name="SSST">#REF!</definedName>
    <definedName name="SSSTM">#REF!</definedName>
    <definedName name="SST">#REF!</definedName>
    <definedName name="SSTM">#REF!</definedName>
    <definedName name="Statutjuridique">RappelData!#REF!</definedName>
    <definedName name="Vigilance">#REF!</definedName>
    <definedName name="Vigilances">#REF!</definedName>
    <definedName name="_xlnm.Print_Area" localSheetId="2">'AAP-DGOS_GBudget'!$A$1:$E$138</definedName>
    <definedName name="_xlnm.Print_Area" localSheetId="5">Exemple!$A$1:$E$144</definedName>
    <definedName name="_xlnm.Print_Area" localSheetId="1">'Lisez-moi'!$B$1:$C$42</definedName>
    <definedName name="_xlnm.Print_Area" localSheetId="3">'Métiers recherche clinique'!$A$1:$P$72</definedName>
    <definedName name="_xlnm.Print_Area" localSheetId="6">RappelData!$A$1:$B$8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5" l="1"/>
  <c r="B4" i="5"/>
  <c r="B3" i="5"/>
  <c r="B2" i="5"/>
  <c r="D82" i="9" l="1"/>
  <c r="D81" i="9"/>
  <c r="E39" i="9" l="1"/>
  <c r="E55" i="9"/>
  <c r="D71" i="9"/>
  <c r="D63" i="9"/>
  <c r="E61" i="9"/>
  <c r="E80" i="9"/>
  <c r="E90" i="9"/>
  <c r="D89" i="9"/>
  <c r="E82" i="9" l="1"/>
  <c r="E139" i="9" l="1"/>
  <c r="D138" i="9"/>
  <c r="B143" i="9" s="1"/>
  <c r="E96" i="9"/>
  <c r="E95" i="9"/>
  <c r="E94" i="9"/>
  <c r="E93" i="9"/>
  <c r="E92" i="9"/>
  <c r="E91" i="9"/>
  <c r="E89" i="9"/>
  <c r="E88" i="9"/>
  <c r="E87" i="9"/>
  <c r="E86" i="9"/>
  <c r="E85" i="9"/>
  <c r="E84" i="9"/>
  <c r="E83" i="9"/>
  <c r="E81" i="9"/>
  <c r="E79" i="9"/>
  <c r="E74" i="9"/>
  <c r="E73" i="9"/>
  <c r="E72" i="9"/>
  <c r="E71" i="9"/>
  <c r="E69" i="9"/>
  <c r="E68" i="9"/>
  <c r="E66" i="9"/>
  <c r="F66" i="9" s="1"/>
  <c r="E65" i="9"/>
  <c r="F65" i="9" s="1"/>
  <c r="E64" i="9"/>
  <c r="E63" i="9"/>
  <c r="E62" i="9"/>
  <c r="E59" i="9"/>
  <c r="E53" i="9"/>
  <c r="E51" i="9" s="1"/>
  <c r="E52" i="9"/>
  <c r="D51" i="9"/>
  <c r="C51" i="9"/>
  <c r="E50" i="9"/>
  <c r="E49" i="9"/>
  <c r="E48" i="9"/>
  <c r="D47" i="9"/>
  <c r="C47" i="9"/>
  <c r="E46" i="9"/>
  <c r="E45" i="9"/>
  <c r="E44" i="9"/>
  <c r="D43" i="9"/>
  <c r="C43" i="9"/>
  <c r="E38" i="9"/>
  <c r="E37" i="9"/>
  <c r="E36" i="9"/>
  <c r="E35" i="9"/>
  <c r="C34" i="9"/>
  <c r="E33" i="9"/>
  <c r="E32" i="9"/>
  <c r="E31" i="9"/>
  <c r="E30" i="9"/>
  <c r="E29" i="9"/>
  <c r="C28" i="9"/>
  <c r="E27" i="9"/>
  <c r="E26" i="9"/>
  <c r="E25" i="9"/>
  <c r="E24" i="9"/>
  <c r="E23" i="9"/>
  <c r="E22" i="9"/>
  <c r="E21" i="9"/>
  <c r="C20" i="9"/>
  <c r="F9" i="9"/>
  <c r="F8" i="9"/>
  <c r="F7" i="9"/>
  <c r="C6" i="9"/>
  <c r="C5" i="9"/>
  <c r="E43" i="9" l="1"/>
  <c r="E34" i="9"/>
  <c r="E47" i="9"/>
  <c r="E54" i="9" s="1"/>
  <c r="C54" i="9"/>
  <c r="E97" i="9"/>
  <c r="E76" i="9"/>
  <c r="E28" i="9"/>
  <c r="C39" i="9"/>
  <c r="E20" i="9"/>
  <c r="F9" i="1"/>
  <c r="F8" i="1"/>
  <c r="F7" i="1"/>
  <c r="C6" i="1"/>
  <c r="C4" i="1"/>
  <c r="D43" i="1"/>
  <c r="C43" i="1"/>
  <c r="C54" i="1" s="1"/>
  <c r="D51" i="1"/>
  <c r="E51" i="1"/>
  <c r="C51" i="1"/>
  <c r="D47" i="1"/>
  <c r="E47" i="1"/>
  <c r="C47" i="1"/>
  <c r="C55" i="9" l="1"/>
  <c r="B107" i="9" s="1"/>
  <c r="B109" i="9" s="1"/>
  <c r="B100" i="9"/>
  <c r="C34" i="1"/>
  <c r="C28" i="1"/>
  <c r="C20" i="1"/>
  <c r="C39" i="1" s="1"/>
  <c r="E21" i="1"/>
  <c r="E34" i="1"/>
  <c r="E28" i="1"/>
  <c r="E22" i="1"/>
  <c r="B1" i="5"/>
  <c r="B11" i="5"/>
  <c r="B102" i="9" l="1"/>
  <c r="B104" i="9" s="1"/>
  <c r="B114" i="9" s="1"/>
  <c r="E64" i="1"/>
  <c r="F64" i="1" s="1"/>
  <c r="B113" i="9" l="1"/>
  <c r="B142" i="9"/>
  <c r="B144" i="9" s="1"/>
  <c r="B116" i="9"/>
  <c r="B112" i="9"/>
  <c r="B9" i="5"/>
  <c r="A10" i="9" l="1"/>
  <c r="E63" i="1"/>
  <c r="F63" i="1" s="1"/>
  <c r="E133" i="1" l="1"/>
  <c r="D132" i="1"/>
  <c r="B137" i="1" l="1"/>
  <c r="B6" i="5"/>
  <c r="A10" i="1"/>
  <c r="B7" i="5" l="1"/>
  <c r="E61" i="1" l="1"/>
  <c r="E85" i="1"/>
  <c r="E66" i="1"/>
  <c r="E49" i="1"/>
  <c r="E45" i="1"/>
  <c r="E46" i="1"/>
  <c r="E48" i="1"/>
  <c r="E50" i="1"/>
  <c r="E89" i="1"/>
  <c r="E53" i="1"/>
  <c r="E52" i="1"/>
  <c r="E44" i="1"/>
  <c r="E43" i="1" s="1"/>
  <c r="E54" i="1" s="1"/>
  <c r="E60" i="1"/>
  <c r="E62" i="1"/>
  <c r="E67" i="1"/>
  <c r="E68" i="1"/>
  <c r="E69" i="1"/>
  <c r="E70" i="1"/>
  <c r="E71" i="1"/>
  <c r="E26" i="1"/>
  <c r="E77" i="1"/>
  <c r="E78" i="1"/>
  <c r="E79" i="1"/>
  <c r="E80" i="1"/>
  <c r="E81" i="1"/>
  <c r="E82" i="1"/>
  <c r="E83" i="1"/>
  <c r="E84" i="1"/>
  <c r="E86" i="1"/>
  <c r="E87" i="1"/>
  <c r="E88" i="1"/>
  <c r="E90" i="1"/>
  <c r="E76" i="1"/>
  <c r="E59" i="1"/>
  <c r="E23" i="1"/>
  <c r="E20" i="1" s="1"/>
  <c r="E39" i="1" s="1"/>
  <c r="E24" i="1"/>
  <c r="E25" i="1"/>
  <c r="E27" i="1"/>
  <c r="E29" i="1"/>
  <c r="E30" i="1"/>
  <c r="E31" i="1"/>
  <c r="E32" i="1"/>
  <c r="E33" i="1"/>
  <c r="E35" i="1"/>
  <c r="E36" i="1"/>
  <c r="E37" i="1"/>
  <c r="E38" i="1"/>
  <c r="E55" i="1" l="1"/>
  <c r="B96" i="1" s="1"/>
  <c r="E73" i="1"/>
  <c r="E91" i="1"/>
  <c r="C55" i="1"/>
  <c r="B101" i="1" s="1"/>
  <c r="B103" i="1" s="1"/>
  <c r="B94" i="1" l="1"/>
  <c r="B8" i="5"/>
  <c r="B98" i="1" l="1"/>
  <c r="B106" i="1" l="1"/>
  <c r="B13" i="5" s="1"/>
  <c r="B110" i="1"/>
  <c r="B107" i="1"/>
  <c r="B14" i="5" s="1"/>
  <c r="B108" i="1"/>
  <c r="B15" i="5" s="1"/>
  <c r="B136" i="1"/>
  <c r="B138" i="1" s="1"/>
  <c r="B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tc={1C3C4E06-D7C7-4956-BE6B-843E25B8F074}</author>
    <author>tc={7848C1FF-8B1F-4CF3-8B90-D6C04443271E}</author>
    <author>tc={8A21AAAC-2C2F-4B53-8174-E88042228049}</author>
    <author>tc={B060D369-0C99-4519-8D81-A1D61C68372E}</author>
    <author>tc={F5F2702A-2C01-49E5-ABAE-87E744FDDA8E}</author>
    <author>tc={1574DFA6-FCB0-4BDF-9DC2-DD84B1010CB9}</author>
  </authors>
  <commentList>
    <comment ref="A1" authorId="0" shapeId="0" xr:uid="{00000000-0006-0000-0000-000001000000}">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00000000-0006-0000-0000-000002000000}">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00000000-0006-0000-0000-000003000000}">
      <text>
        <r>
          <rPr>
            <b/>
            <sz val="11"/>
            <color indexed="81"/>
            <rFont val="Arial"/>
            <family val="2"/>
          </rPr>
          <t>Acronyme (sans espace - max. 15 caractères)</t>
        </r>
      </text>
    </comment>
    <comment ref="A5" authorId="1" shapeId="0" xr:uid="{1C3C4E06-D7C7-4956-BE6B-843E25B8F07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text>
    </comment>
    <comment ref="D5" authorId="2" shapeId="0" xr:uid="{7848C1FF-8B1F-4CF3-8B90-D6C04443271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text>
    </comment>
    <comment ref="A8" authorId="0" shapeId="0" xr:uid="{00000000-0006-0000-0000-000004000000}">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shapeId="0" xr:uid="{00000000-0006-0000-0000-000005000000}">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00000000-0006-0000-0000-000006000000}">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00000000-0006-0000-0000-000007000000}">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00000000-0006-0000-0000-000008000000}">
      <text>
        <r>
          <rPr>
            <sz val="11"/>
            <color indexed="81"/>
            <rFont val="Arial"/>
            <family val="2"/>
          </rPr>
          <t xml:space="preserve">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00000000-0006-0000-0000-000009000000}">
      <text>
        <r>
          <rPr>
            <b/>
            <sz val="11"/>
            <color indexed="81"/>
            <rFont val="Arial"/>
            <family val="2"/>
          </rPr>
          <t>Le mois.personne correspond à 1/12 d'ETP annuel (arrondir à 1 décimale)</t>
        </r>
      </text>
    </comment>
    <comment ref="D17" authorId="0" shapeId="0" xr:uid="{00000000-0006-0000-0000-00000A000000}">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shapeId="0" xr:uid="{00000000-0006-0000-0000-00000B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00000000-0006-0000-0000-00000C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4" authorId="0" shapeId="0" xr:uid="{00000000-0006-0000-0000-00000D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00000000-0006-0000-0000-00000E000000}">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0000000-0006-0000-0000-00000F000000}">
      <text>
        <r>
          <rPr>
            <sz val="11"/>
            <color indexed="81"/>
            <rFont val="Tahoma"/>
            <family val="2"/>
          </rPr>
          <t>Le mois.personne correspond à 1/12 d'ETP annuel (arrondir à 1 décimale)</t>
        </r>
      </text>
    </comment>
    <comment ref="D40" authorId="0" shapeId="0" xr:uid="{00000000-0006-0000-0000-000010000000}">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shapeId="0" xr:uid="{00000000-0006-0000-0000-000011000000}">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00000000-0006-0000-0000-000012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00000000-0006-0000-0000-000013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00000000-0006-0000-0000-000014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00000000-0006-0000-0000-00001500000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0" authorId="0" shapeId="0" xr:uid="{00000000-0006-0000-0000-000016000000}">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A61" authorId="0" shapeId="0" xr:uid="{00000000-0006-0000-0000-000017000000}">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A62" authorId="0" shapeId="0" xr:uid="{00000000-0006-0000-0000-000018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A63" authorId="0" shapeId="0" xr:uid="{00000000-0006-0000-0000-000019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A64" authorId="0" shapeId="0" xr:uid="{00000000-0006-0000-0000-00001A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A65" authorId="0" shapeId="0" xr:uid="{00000000-0006-0000-0000-00001B000000}">
      <text>
        <r>
          <rPr>
            <b/>
            <sz val="11"/>
            <color indexed="81"/>
            <rFont val="Tahoma"/>
            <family val="2"/>
          </rPr>
          <t xml:space="preserve">Les montants liés à la réception, la préparation, le stockage et la conservation de ces échantillons ne sont pas éligibles à un financement DGOS
</t>
        </r>
      </text>
    </comment>
    <comment ref="A66" authorId="0" shapeId="0" xr:uid="{00000000-0006-0000-0000-00001C000000}">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68" authorId="3" shapeId="0" xr:uid="{8A21AAAC-2C2F-4B53-8174-E8804222804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Ces dépenses doivent être engagées sous forme de location ou crédit bail</t>
      </text>
    </comment>
    <comment ref="A69" authorId="0" shapeId="0" xr:uid="{00000000-0006-0000-0000-00001D000000}">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2" authorId="0" shapeId="0" xr:uid="{00000000-0006-0000-0000-00001E000000}">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4" authorId="0" shapeId="0" xr:uid="{00000000-0006-0000-0000-00001F000000}">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6" authorId="4" shapeId="0" xr:uid="{B060D369-0C99-4519-8D81-A1D61C68372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text>
    </comment>
    <comment ref="A83" authorId="0" shapeId="0" xr:uid="{00000000-0006-0000-0000-000020000000}">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A88" authorId="5" shapeId="0" xr:uid="{F5F2702A-2C01-49E5-ABAE-87E744FDDA8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text>
    </comment>
    <comment ref="A90" authorId="6" shapeId="0" xr:uid="{1574DFA6-FCB0-4BDF-9DC2-DD84B1010CB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text>
    </comment>
    <comment ref="B95" authorId="0" shapeId="0" xr:uid="{00000000-0006-0000-0000-000021000000}">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06" authorId="0" shapeId="0" xr:uid="{00000000-0006-0000-0000-000022000000}">
      <text>
        <r>
          <rPr>
            <b/>
            <sz val="9"/>
            <color indexed="81"/>
            <rFont val="Tahoma"/>
            <family val="2"/>
          </rPr>
          <t xml:space="preserve">intégrant la majoration pour frais de gestion
</t>
        </r>
      </text>
    </comment>
    <comment ref="A115" authorId="0" shapeId="0" xr:uid="{00000000-0006-0000-0000-000023000000}">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16" authorId="0" shapeId="0" xr:uid="{00000000-0006-0000-0000-000024000000}">
      <text>
        <r>
          <rPr>
            <b/>
            <sz val="11"/>
            <color indexed="81"/>
            <rFont val="Arial"/>
            <family val="2"/>
          </rPr>
          <t xml:space="preserve">Préciser le type de dépense prévue à partir du co financement (dépenses de personnels, médicaments DM, équipements etc….)
</t>
        </r>
      </text>
    </comment>
    <comment ref="D116" authorId="0" shapeId="0" xr:uid="{00000000-0006-0000-0000-000025000000}">
      <text>
        <r>
          <rPr>
            <sz val="11"/>
            <color indexed="81"/>
            <rFont val="Tahoma"/>
            <family val="2"/>
          </rPr>
          <t>Mentionner le montant sur la ligne de dépense correspondante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tc={0A2FCAF9-58E4-40D6-AA57-C9E850F07838}</author>
    <author>tc={516DB23C-9F96-4639-9EA5-1A6EFFD5DD28}</author>
    <author>tc={A375FA8D-6221-4BCA-A10F-B9BABA2DFD72}</author>
    <author>tc={D469A581-8062-4DF9-90DD-ED8839189AB1}</author>
    <author>tc={E2EFAA21-1CB2-43E4-AD4C-DAAEBEB6231E}</author>
    <author>tc={CCDEF291-42B8-4998-97A4-00BB9CA86360}</author>
  </authors>
  <commentList>
    <comment ref="A1" authorId="0" shapeId="0" xr:uid="{752FE9B9-1E0B-4F4E-9244-3D104CCF6FCB}">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DECEAC57-4957-4EEF-8BE3-0397F4F0C1EB}">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C3092722-4B7E-434D-BE0A-8F955D9BF735}">
      <text>
        <r>
          <rPr>
            <b/>
            <sz val="11"/>
            <color indexed="81"/>
            <rFont val="Arial"/>
            <family val="2"/>
          </rPr>
          <t>Acronyme (sans espace - max. 15 caractères)</t>
        </r>
      </text>
    </comment>
    <comment ref="A5" authorId="1" shapeId="0" xr:uid="{0A2FCAF9-58E4-40D6-AA57-C9E850F0783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text>
    </comment>
    <comment ref="D5" authorId="2" shapeId="0" xr:uid="{516DB23C-9F96-4639-9EA5-1A6EFFD5DD2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text>
    </comment>
    <comment ref="A8" authorId="0" shapeId="0" xr:uid="{B030F8A0-9344-4149-9641-4B3C319545F8}">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shapeId="0" xr:uid="{02EE9594-2E2F-4F4F-9EA6-424F2DE0B698}">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F26E7EAA-FDD2-40E5-AFBE-3D6DB2084258}">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2614EB80-E457-43C0-8E9D-957B6EE5DBE9}">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453CC955-7D05-4E09-BEB5-E099E7DFD656}">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AA4A79EB-99F4-45F4-B886-F6272E17B00B}">
      <text>
        <r>
          <rPr>
            <b/>
            <sz val="11"/>
            <color indexed="81"/>
            <rFont val="Arial"/>
            <family val="2"/>
          </rPr>
          <t xml:space="preserve">Le mois.personne correspond à 1/12 d'ETP annuel (arrondir à 1 décimale)
</t>
        </r>
      </text>
    </comment>
    <comment ref="D17" authorId="0" shapeId="0" xr:uid="{4DC2FDAB-8AD3-4F15-856B-E40DF3E09AC8}">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shapeId="0" xr:uid="{7623907A-9C2A-43B4-83F7-DAC97241E8D6}">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4ECB2FE5-423F-43A1-B6AB-5B503EC4AB5A}">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1" authorId="0" shapeId="0" xr:uid="{0DD148E3-C542-4220-990A-3251AF615DE8}">
      <text>
        <r>
          <rPr>
            <b/>
            <sz val="9"/>
            <color indexed="81"/>
            <rFont val="Tahoma"/>
            <family val="2"/>
          </rPr>
          <t>Auteur:</t>
        </r>
        <r>
          <rPr>
            <sz val="9"/>
            <color indexed="81"/>
            <rFont val="Tahoma"/>
            <family val="2"/>
          </rPr>
          <t xml:space="preserve">
distinguer ARC coordo &amp; monito au DC</t>
        </r>
      </text>
    </comment>
    <comment ref="A34" authorId="0" shapeId="0" xr:uid="{C1C41BE1-FBC0-4751-9503-EA3C3EC58A28}">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CD54D1F6-8234-4F19-8BDB-D154F516846F}">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4089760-C39A-4378-83C1-9532321F6612}">
      <text>
        <r>
          <rPr>
            <sz val="11"/>
            <color indexed="81"/>
            <rFont val="Tahoma"/>
            <family val="2"/>
          </rPr>
          <t>Le mois.personne correspond à 1/12 d'ETP annuel (arrondir à 1 décimale)</t>
        </r>
      </text>
    </comment>
    <comment ref="D40" authorId="0" shapeId="0" xr:uid="{D32823C7-D3FA-4C24-9D18-39B89A60D49F}">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shapeId="0" xr:uid="{F5765646-671E-4184-B0E6-59A58D77C51F}">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CB575DDE-9A30-44AA-851C-62F8EBA7CF66}">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90A41E97-35D3-4718-8A5D-C964615EA72B}">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3846250F-6713-411A-82F1-D189BCD1CCAA}">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9F20F70D-1A7C-4009-8A8C-2CFB2DFB8F6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2" authorId="0" shapeId="0" xr:uid="{7BA1DF87-80C8-4317-80C6-28652A9539BC}">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A63" authorId="0" shapeId="0" xr:uid="{7C3AFDC2-2F5D-446F-9E90-D7EB75A2C1E2}">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A64" authorId="0" shapeId="0" xr:uid="{4D220532-0E13-44CB-80D2-787A3E8CB8D1}">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A65" authorId="0" shapeId="0" xr:uid="{7321F449-4642-4C27-B23E-0ADD6A3D5514}">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A66" authorId="0" shapeId="0" xr:uid="{96BA5437-B2E4-4157-8932-1BA6D7588E8F}">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A67" authorId="0" shapeId="0" xr:uid="{275AD497-8C76-487D-A3B8-E5C07B6188C5}">
      <text>
        <r>
          <rPr>
            <b/>
            <sz val="11"/>
            <color indexed="81"/>
            <rFont val="Tahoma"/>
            <family val="2"/>
          </rPr>
          <t xml:space="preserve">Les montants liés à la réception, la préparation, le stockage et la conservation de ces échantillons ne sont pas éligibles à un financement DGOS
</t>
        </r>
      </text>
    </comment>
    <comment ref="A68" authorId="0" shapeId="0" xr:uid="{9F203172-6F3D-4E4A-8E25-DBD0FF1C7CDA}">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72" authorId="0" shapeId="0" xr:uid="{CEBE3FB8-0140-4607-A6DD-FD4B8AA3742B}">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5" authorId="0" shapeId="0" xr:uid="{5B6F757F-051C-470A-94EB-4D98E21B6656}">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7" authorId="0" shapeId="0" xr:uid="{013C2A54-1D35-4CC9-AF2B-ABD4B9D42FA7}">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9" authorId="3" shapeId="0" xr:uid="{A375FA8D-6221-4BCA-A10F-B9BABA2DFD7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text>
    </comment>
    <comment ref="A80" authorId="4" shapeId="0" xr:uid="{D469A581-8062-4DF9-90DD-ED8839189AB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text>
    </comment>
    <comment ref="A88" authorId="0" shapeId="0" xr:uid="{2288BBB5-1E7C-458E-841C-C7E2945DB7CC}">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A94" authorId="5" shapeId="0" xr:uid="{E2EFAA21-1CB2-43E4-AD4C-DAAEBEB6231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text>
    </comment>
    <comment ref="A96" authorId="6" shapeId="0" xr:uid="{CCDEF291-42B8-4998-97A4-00BB9CA8636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text>
    </comment>
    <comment ref="B101" authorId="0" shapeId="0" xr:uid="{080B5E79-5D3B-4CEE-9DEA-59BED6BED6C9}">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12" authorId="0" shapeId="0" xr:uid="{C070A6A8-28EE-4DE1-B067-E135734E3C10}">
      <text>
        <r>
          <rPr>
            <b/>
            <sz val="9"/>
            <color indexed="81"/>
            <rFont val="Tahoma"/>
            <family val="2"/>
          </rPr>
          <t xml:space="preserve">intégrant la majoration pour frais de gestion
</t>
        </r>
      </text>
    </comment>
    <comment ref="A121" authorId="0" shapeId="0" xr:uid="{70AB8C3B-5800-43EE-B86A-78B710AA40C6}">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22" authorId="0" shapeId="0" xr:uid="{B0126C87-0911-4BF8-9877-706C3586F073}">
      <text>
        <r>
          <rPr>
            <b/>
            <sz val="11"/>
            <color indexed="81"/>
            <rFont val="Arial"/>
            <family val="2"/>
          </rPr>
          <t xml:space="preserve">Préciser le type de dépense prévue à partir du co financement (dépenses de personnels, médicaments DM, équipements etc….)
</t>
        </r>
      </text>
    </comment>
    <comment ref="D122" authorId="0" shapeId="0" xr:uid="{575D7898-AADC-411D-B3C7-60F30327B628}">
      <text>
        <r>
          <rPr>
            <sz val="11"/>
            <color indexed="81"/>
            <rFont val="Tahoma"/>
            <family val="2"/>
          </rPr>
          <t>Mentionner le montant sur la ligne de dépense correspondante</t>
        </r>
        <r>
          <rPr>
            <sz val="8"/>
            <color indexed="81"/>
            <rFont val="Tahoma"/>
            <family val="2"/>
          </rPr>
          <t xml:space="preserve">
</t>
        </r>
      </text>
    </comment>
  </commentList>
</comments>
</file>

<file path=xl/sharedStrings.xml><?xml version="1.0" encoding="utf-8"?>
<sst xmlns="http://schemas.openxmlformats.org/spreadsheetml/2006/main" count="510" uniqueCount="314">
  <si>
    <t>SOUS TOTAL TITRE I</t>
  </si>
  <si>
    <t>SOUS TOTAL TITRE II</t>
  </si>
  <si>
    <t xml:space="preserve">SOUS TOTAL TITRE III </t>
  </si>
  <si>
    <t>MONTANT TOTAL DE LA MAJORATION POUR FRAIS DE GESTION</t>
  </si>
  <si>
    <t>A</t>
  </si>
  <si>
    <t>B</t>
  </si>
  <si>
    <t>C = (A*B)</t>
  </si>
  <si>
    <t>Autres dépenses à caractère médical</t>
  </si>
  <si>
    <t>Quantité nécessaire sur le durée du projet</t>
  </si>
  <si>
    <r>
      <t xml:space="preserve">Surcoûts de pharmacie </t>
    </r>
    <r>
      <rPr>
        <sz val="11"/>
        <rFont val="Arial"/>
        <family val="2"/>
      </rPr>
      <t>pour les besoins du projet</t>
    </r>
  </si>
  <si>
    <r>
      <t xml:space="preserve">Surcoûts d'imagerie et d'explorations  fonctionnelles </t>
    </r>
    <r>
      <rPr>
        <sz val="11"/>
        <rFont val="Arial"/>
        <family val="2"/>
      </rPr>
      <t>pour les besoins du projet</t>
    </r>
  </si>
  <si>
    <r>
      <t xml:space="preserve">Surcoûts de petit matériel médical </t>
    </r>
    <r>
      <rPr>
        <sz val="11"/>
        <rFont val="Arial"/>
        <family val="2"/>
      </rPr>
      <t>pour les besoins du projet</t>
    </r>
  </si>
  <si>
    <r>
      <t xml:space="preserve">Surcoûts d'équipement  biomédical </t>
    </r>
    <r>
      <rPr>
        <sz val="11"/>
        <rFont val="Arial"/>
        <family val="2"/>
      </rPr>
      <t>pour les besoins du projet</t>
    </r>
  </si>
  <si>
    <r>
      <rPr>
        <b/>
        <sz val="11"/>
        <rFont val="Arial"/>
        <family val="2"/>
      </rPr>
      <t>Surcoûts liés à la sous-traitance à caractère médical</t>
    </r>
    <r>
      <rPr>
        <sz val="11"/>
        <rFont val="Arial"/>
        <family val="2"/>
      </rPr>
      <t xml:space="preserve"> pour les besoins du projet</t>
    </r>
  </si>
  <si>
    <r>
      <t xml:space="preserve">Surcoûts liés à la maintenance à caractère médical/biomédical </t>
    </r>
    <r>
      <rPr>
        <sz val="11"/>
        <rFont val="Arial"/>
        <family val="2"/>
      </rPr>
      <t>pour les besoins du projet</t>
    </r>
  </si>
  <si>
    <r>
      <rPr>
        <b/>
        <sz val="11"/>
        <rFont val="Arial"/>
        <family val="2"/>
      </rPr>
      <t>Surcoûts d'informatique</t>
    </r>
    <r>
      <rPr>
        <sz val="11"/>
        <rFont val="Arial"/>
        <family val="2"/>
      </rPr>
      <t xml:space="preserve"> pour les besoins du projet</t>
    </r>
  </si>
  <si>
    <r>
      <rPr>
        <b/>
        <sz val="11"/>
        <rFont val="Arial"/>
        <family val="2"/>
      </rPr>
      <t>Surcoûts Crédit-bail</t>
    </r>
    <r>
      <rPr>
        <sz val="11"/>
        <rFont val="Arial"/>
        <family val="2"/>
      </rPr>
      <t xml:space="preserve"> : pour les besoins du projet</t>
    </r>
  </si>
  <si>
    <r>
      <t xml:space="preserve">Surcoûts liés aux fournitures de bureau et papeterie, </t>
    </r>
    <r>
      <rPr>
        <sz val="11"/>
        <rFont val="Arial"/>
        <family val="2"/>
      </rPr>
      <t>pour les besoins du projet</t>
    </r>
  </si>
  <si>
    <r>
      <t xml:space="preserve">Surcoûts liés aux frais de documentation, </t>
    </r>
    <r>
      <rPr>
        <sz val="11"/>
        <rFont val="Arial"/>
        <family val="2"/>
      </rPr>
      <t>pour les besoins du projet</t>
    </r>
  </si>
  <si>
    <r>
      <t xml:space="preserve">Surcoûts liés aux frais d'affranchissement, </t>
    </r>
    <r>
      <rPr>
        <sz val="11"/>
        <rFont val="Arial"/>
        <family val="2"/>
      </rPr>
      <t>pour les besoins du projet</t>
    </r>
  </si>
  <si>
    <r>
      <t xml:space="preserve">Surcoûts liés aux frais de missions, </t>
    </r>
    <r>
      <rPr>
        <sz val="11"/>
        <rFont val="Arial"/>
        <family val="2"/>
      </rPr>
      <t>pour les besoins du projet</t>
    </r>
  </si>
  <si>
    <r>
      <t xml:space="preserve">Surcoûts liés aux frais d'impression, de publication, </t>
    </r>
    <r>
      <rPr>
        <sz val="11"/>
        <rFont val="Arial"/>
        <family val="2"/>
      </rPr>
      <t>pour les besoins du projet</t>
    </r>
  </si>
  <si>
    <r>
      <t xml:space="preserve">Surcoûts  de sous-traitance </t>
    </r>
    <r>
      <rPr>
        <sz val="11"/>
        <rFont val="Arial"/>
        <family val="2"/>
      </rPr>
      <t>pour les besoins du projet</t>
    </r>
  </si>
  <si>
    <r>
      <t>Surcoûts liés aux transports d'échantillons biologiques</t>
    </r>
    <r>
      <rPr>
        <sz val="11"/>
        <rFont val="Arial"/>
        <family val="2"/>
      </rPr>
      <t>, pour les besoins du projet</t>
    </r>
  </si>
  <si>
    <r>
      <t>Surcoûts de maintenance et réparation,</t>
    </r>
    <r>
      <rPr>
        <sz val="11"/>
        <rFont val="Arial"/>
        <family val="2"/>
      </rPr>
      <t xml:space="preserve"> pour les besoins du projet</t>
    </r>
  </si>
  <si>
    <r>
      <t xml:space="preserve">Surcoûts liés aux frais d'archivage </t>
    </r>
    <r>
      <rPr>
        <sz val="11"/>
        <rFont val="Arial"/>
        <family val="2"/>
      </rPr>
      <t>pour les besoins du projet</t>
    </r>
  </si>
  <si>
    <t>Remboursement des frais de déplacements des  participants au projet</t>
  </si>
  <si>
    <t>Indemnités versées aux participants au projet</t>
  </si>
  <si>
    <t>Ensemble des activités d’innovation et de recherche organisé et pratiqué sur l’être humain dans le cadre d’un protocole, en vue du développement des connaissances en santé afin de garantir la meilleure prise en charge des patients</t>
  </si>
  <si>
    <t>La recherche clinique : définition</t>
  </si>
  <si>
    <t>La recherche clinique : les trois sous familles</t>
  </si>
  <si>
    <t>Les métiers associés :</t>
  </si>
  <si>
    <r>
      <rPr>
        <i/>
        <u/>
        <sz val="18"/>
        <color indexed="8"/>
        <rFont val="Arial Narrow"/>
        <family val="2"/>
      </rPr>
      <t>Biostatisticien(ne)</t>
    </r>
    <r>
      <rPr>
        <i/>
        <sz val="18"/>
        <color indexed="8"/>
        <rFont val="Arial Narrow"/>
        <family val="2"/>
      </rPr>
      <t>: Concevoir les méthodes des protocoles de recherche clinique, préparer puis réaliser les analyses statistiques des données de ces protocoles.</t>
    </r>
  </si>
  <si>
    <r>
      <rPr>
        <b/>
        <i/>
        <u/>
        <sz val="18"/>
        <color indexed="8"/>
        <rFont val="Arial Narrow"/>
        <family val="2"/>
      </rPr>
      <t>Investigation</t>
    </r>
    <r>
      <rPr>
        <b/>
        <i/>
        <sz val="18"/>
        <color indexed="8"/>
        <rFont val="Arial Narrow"/>
        <family val="2"/>
      </rPr>
      <t xml:space="preserve"> :</t>
    </r>
    <r>
      <rPr>
        <i/>
        <sz val="18"/>
        <color indexed="8"/>
        <rFont val="Arial Narrow"/>
        <family val="2"/>
      </rPr>
      <t>Ensemble des métiers qui contribuent à la mise en œuvre des protocoles de recherche sur un lieu autorisé</t>
    </r>
  </si>
  <si>
    <r>
      <rPr>
        <i/>
        <u/>
        <sz val="18"/>
        <color indexed="8"/>
        <rFont val="Arial Narrow"/>
        <family val="2"/>
      </rPr>
      <t xml:space="preserve">Coordinateur (trice) d'études cliniques (CEC) </t>
    </r>
    <r>
      <rPr>
        <i/>
        <sz val="18"/>
        <color indexed="8"/>
        <rFont val="Arial Narrow"/>
        <family val="2"/>
      </rPr>
      <t>: Piloter et coordonner  les différentes étapes de mise en œuvre et de suivi des protocoles de recherche clinique, en coopération avec l’ensemble des intervenants</t>
    </r>
  </si>
  <si>
    <r>
      <rPr>
        <i/>
        <u/>
        <sz val="18"/>
        <color indexed="8"/>
        <rFont val="Arial Narrow"/>
        <family val="2"/>
      </rPr>
      <t xml:space="preserve">Ingénieur d’études hospitalier </t>
    </r>
    <r>
      <rPr>
        <i/>
        <sz val="18"/>
        <color indexed="8"/>
        <rFont val="Arial Narrow"/>
        <family val="2"/>
      </rPr>
      <t>: Adapter et mettre en œuvre les évolutions technologiques et/ou organisationnelles pré existantes dans tous les domaines liés à la santé</t>
    </r>
  </si>
  <si>
    <r>
      <rPr>
        <b/>
        <i/>
        <u/>
        <sz val="18"/>
        <color indexed="8"/>
        <rFont val="Arial Narrow"/>
        <family val="2"/>
      </rPr>
      <t xml:space="preserve">Conception, gestion et analyse des données </t>
    </r>
    <r>
      <rPr>
        <b/>
        <i/>
        <sz val="18"/>
        <color indexed="8"/>
        <rFont val="Arial Narrow"/>
        <family val="2"/>
      </rPr>
      <t>:</t>
    </r>
    <r>
      <rPr>
        <i/>
        <sz val="18"/>
        <color indexed="8"/>
        <rFont val="Arial Narrow"/>
        <family val="2"/>
      </rPr>
      <t xml:space="preserve"> Ensemble des métiers qui concourent à la conception méthodologique et statistique des protocoles de recherche puis à la gestion et à l’analyse des données de recherche clinique</t>
    </r>
  </si>
  <si>
    <r>
      <rPr>
        <i/>
        <u/>
        <sz val="18"/>
        <color indexed="8"/>
        <rFont val="Arial Narrow"/>
        <family val="2"/>
      </rPr>
      <t xml:space="preserve">Chef de projet(s) de recherche clinique </t>
    </r>
    <r>
      <rPr>
        <i/>
        <sz val="18"/>
        <color indexed="8"/>
        <rFont val="Arial Narrow"/>
        <family val="2"/>
      </rPr>
      <t>: Gérer un portefeuille de projets en recherche clinique, dont l’établissement est promoteur ou gestionnaire, sur les aspects réglementaires, financiers, logistiques, administratifs, organisationnels et humains</t>
    </r>
  </si>
  <si>
    <r>
      <rPr>
        <i/>
        <u/>
        <sz val="18"/>
        <color indexed="8"/>
        <rFont val="Arial Narrow"/>
        <family val="2"/>
      </rPr>
      <t xml:space="preserve">Technicien(ne) d'études cliniques (TEC) </t>
    </r>
    <r>
      <rPr>
        <i/>
        <sz val="18"/>
        <color indexed="8"/>
        <rFont val="Arial Narrow"/>
        <family val="2"/>
      </rPr>
      <t>: Mettre en œuvre la logistique du protocole, le recueil et la saisie des données cliniques sous la responsabilité des investigateurs et de l'équipe médicale lors de la  réalisation de protocoles de recherche clinique sur les lieux autorisés</t>
    </r>
  </si>
  <si>
    <t>Mission d'investigation :</t>
  </si>
  <si>
    <t>Mission de coordination, organisation et de surveillance :</t>
  </si>
  <si>
    <t>Mission de conception, gestion et analyse des données :</t>
  </si>
  <si>
    <r>
      <rPr>
        <i/>
        <u/>
        <sz val="18"/>
        <color indexed="8"/>
        <rFont val="Arial Narrow"/>
        <family val="2"/>
      </rPr>
      <t xml:space="preserve">Gestionnaire de données biomédicales </t>
    </r>
    <r>
      <rPr>
        <i/>
        <sz val="18"/>
        <color indexed="8"/>
        <rFont val="Arial Narrow"/>
        <family val="2"/>
      </rPr>
      <t xml:space="preserve">(Data Manager) : Assurer le regroupement et le traitement des données de recherche clinique recueillies. Elaborer des bases de données. Contrôler la cohérence et  la qualité des données. </t>
    </r>
  </si>
  <si>
    <r>
      <rPr>
        <i/>
        <u/>
        <sz val="18"/>
        <color indexed="8"/>
        <rFont val="Arial Narrow"/>
        <family val="2"/>
      </rPr>
      <t xml:space="preserve">Bioinformaticien(ne) </t>
    </r>
    <r>
      <rPr>
        <i/>
        <sz val="18"/>
        <color indexed="8"/>
        <rFont val="Arial Narrow"/>
        <family val="2"/>
      </rPr>
      <t>: Mettre au point des outils et logiciels informatiques permettant d'organiser, de comparer, d'analyser, de diffuser des données biologiques, physiques, chimiques.</t>
    </r>
  </si>
  <si>
    <r>
      <rPr>
        <i/>
        <u/>
        <sz val="18"/>
        <color indexed="8"/>
        <rFont val="Arial Narrow"/>
        <family val="2"/>
      </rPr>
      <t xml:space="preserve">Economiste de la santé </t>
    </r>
    <r>
      <rPr>
        <i/>
        <sz val="18"/>
        <color indexed="8"/>
        <rFont val="Arial Narrow"/>
        <family val="2"/>
      </rPr>
      <t>: Recueillir, analyser et évaluer l'information médico-économique nécessaire aux décideurs hospitaliers en lien avec les cliniciens dans le domaine des technologies de santé et des programmes de santé publique, afin d'optimiser les prises de décision. Ce métier se situe à l'interface entre le domaine de l'économie et de la médecine.</t>
    </r>
  </si>
  <si>
    <t>D'autres métiers ne sont pas rattachés à la famille Recherche clinique mais le recours à leurs compétences spécifiques peut être nécessaire dans le cadre de certains protocoles de recherche clinique :</t>
  </si>
  <si>
    <t xml:space="preserve">
Coût du projet par patient / observation
</t>
  </si>
  <si>
    <r>
      <rPr>
        <b/>
        <sz val="11"/>
        <rFont val="Arial"/>
        <family val="2"/>
      </rPr>
      <t>Surcoûts liés à la mise  à disposition (rétrocession) de ressources biologiques d'origine humaine</t>
    </r>
    <r>
      <rPr>
        <sz val="11"/>
        <rFont val="Arial"/>
        <family val="2"/>
      </rPr>
      <t xml:space="preserve"> pour les besoins du projet</t>
    </r>
  </si>
  <si>
    <t>Les métiers de la recherche clinique en établissement de santé**</t>
  </si>
  <si>
    <r>
      <rPr>
        <i/>
        <u/>
        <sz val="18"/>
        <color indexed="8"/>
        <rFont val="Arial Narrow"/>
        <family val="2"/>
      </rPr>
      <t xml:space="preserve">Ingénieur de recherche  hospitalier </t>
    </r>
    <r>
      <rPr>
        <i/>
        <sz val="18"/>
        <color indexed="8"/>
        <rFont val="Arial Narrow"/>
        <family val="2"/>
      </rPr>
      <t>: Concevoir et développer des ruptures technologiques et/ou organisationnelles dans tous les domaines liés à la santé</t>
    </r>
  </si>
  <si>
    <r>
      <rPr>
        <b/>
        <i/>
        <u/>
        <sz val="18"/>
        <color indexed="8"/>
        <rFont val="Arial Narrow"/>
        <family val="2"/>
      </rPr>
      <t xml:space="preserve">Coordination, organisation et surveillance de la recherche </t>
    </r>
    <r>
      <rPr>
        <i/>
        <sz val="18"/>
        <color indexed="8"/>
        <rFont val="Arial Narrow"/>
        <family val="2"/>
      </rPr>
      <t>: Ensemble des métiers qui garantissent que les données et les résultats obtenus le sont conformément aux protocoles, aux budgets, aux délais et au cadre technico réglementaire en vigueur</t>
    </r>
  </si>
  <si>
    <r>
      <rPr>
        <i/>
        <u/>
        <sz val="18"/>
        <color indexed="8"/>
        <rFont val="Arial Narrow"/>
        <family val="2"/>
      </rPr>
      <t xml:space="preserve">Assistant(e) de recherche clinique(ARC) </t>
    </r>
    <r>
      <rPr>
        <i/>
        <sz val="18"/>
        <color indexed="8"/>
        <rFont val="Arial Narrow"/>
        <family val="2"/>
      </rPr>
      <t>: Pour le compte du promoteur ou du gestionnaire, sur site ou à distance, mettre en place puis assurer la surveillance et le contrôle qualité aux plans scientifique, technique et réglementaire des protocoles de recherche clinique</t>
    </r>
  </si>
  <si>
    <t xml:space="preserve">Un détail précis justifiant chacune des dépenses est obligatoire
</t>
  </si>
  <si>
    <t>2- Personnels non permanents (CDD) rémunérés par les établissements de santé, GCS, maisons de santé ou centres de santé</t>
  </si>
  <si>
    <t>1- Personnels permanents (titulaires et CDI) rémunérés par les établissements de santé, GCS, maisons de santé ou centres de santé</t>
  </si>
  <si>
    <t xml:space="preserve">Dépenses de personnel </t>
  </si>
  <si>
    <t>Dépenses médicales</t>
  </si>
  <si>
    <t>Non affectées à ce stade</t>
  </si>
  <si>
    <r>
      <rPr>
        <b/>
        <sz val="11"/>
        <rFont val="Arial"/>
        <family val="2"/>
      </rPr>
      <t xml:space="preserve">Surcoûts liés spécifiquement aux actes médicaux et/ou para médicaux </t>
    </r>
    <r>
      <rPr>
        <sz val="11"/>
        <rFont val="Arial"/>
        <family val="2"/>
      </rPr>
      <t>pour les besoins du projet</t>
    </r>
  </si>
  <si>
    <r>
      <rPr>
        <b/>
        <sz val="11"/>
        <rFont val="Arial"/>
        <family val="2"/>
      </rPr>
      <t xml:space="preserve">Surcoûts liés spécifiquement aux séjours </t>
    </r>
    <r>
      <rPr>
        <sz val="11"/>
        <rFont val="Arial"/>
        <family val="2"/>
      </rPr>
      <t>pour les besoins du projet</t>
    </r>
  </si>
  <si>
    <t>** Le nouveau Répertoire des métiers de la fonction publique hospitalière publié par la DGOS est disponible : http://www.metiers-fonctionpubliquehospitaliere.sante.gouv.fr/Repertoire-des-metiers-de-la.html</t>
  </si>
  <si>
    <r>
      <rPr>
        <i/>
        <u/>
        <sz val="18"/>
        <color indexed="8"/>
        <rFont val="Arial Narrow"/>
        <family val="2"/>
      </rPr>
      <t>Technicien(ne) d'information médicale (TIM)</t>
    </r>
    <r>
      <rPr>
        <i/>
        <sz val="18"/>
        <color indexed="8"/>
        <rFont val="Arial Narrow"/>
        <family val="2"/>
      </rPr>
      <t>: Recueillir et contrôler l'exhaustivité et la conformité des informations relatives au patient et à l'activité médicale associée (données PMSI).</t>
    </r>
  </si>
  <si>
    <t>Vérification frais de gestion</t>
  </si>
  <si>
    <t>Total éligible au financement DGOS</t>
  </si>
  <si>
    <r>
      <t>Surcoûts liés à la location de matériels non médicaux,</t>
    </r>
    <r>
      <rPr>
        <sz val="11"/>
        <rFont val="Arial"/>
        <family val="2"/>
      </rPr>
      <t xml:space="preserve"> pour les besoins du projet</t>
    </r>
  </si>
  <si>
    <t>Autres dépenses à caractère hôtelier et général</t>
  </si>
  <si>
    <t>Dépenses hôtelières et générales</t>
  </si>
  <si>
    <t>MONTANT TOTAL DES DEPENSES  ELIGIBLES</t>
  </si>
  <si>
    <t>Nbre total de mois.personne  nécessaire sur la durée du projet</t>
  </si>
  <si>
    <t>Nbre total d'Equivalent Temps Plein sur la durée du projet</t>
  </si>
  <si>
    <t>Coût d'un mois.personne en €</t>
  </si>
  <si>
    <t xml:space="preserve">Coût unitaire en €
</t>
  </si>
  <si>
    <t xml:space="preserve">Coût unitaire en €
</t>
  </si>
  <si>
    <t>Acronyme</t>
  </si>
  <si>
    <t>Cofinancement(s)</t>
  </si>
  <si>
    <t>Porteur du projet</t>
  </si>
  <si>
    <t>ES gestionnaire</t>
  </si>
  <si>
    <t>Vérification AHN</t>
  </si>
  <si>
    <t>N°</t>
  </si>
  <si>
    <t>Question</t>
  </si>
  <si>
    <t>Réponse</t>
  </si>
  <si>
    <t>Est-il possible d'ajouter une ligne ?</t>
  </si>
  <si>
    <t>Puis-je inclure les frais de gestion dans la grille ?</t>
  </si>
  <si>
    <t>La taxe sur la valeur ajoutée (TVA) doit-elle être appliquée sur les prestations de recherche inter-établissements ?</t>
  </si>
  <si>
    <t>Les dépenses afférentes aux centres de ressources biologiques (CRB) peuvent-elles figurer dans la grille ?</t>
  </si>
  <si>
    <t>Vérification grille</t>
  </si>
  <si>
    <t>Non. Les frais de gestion doivent être exclus de la grille. Ils sont automatiquement calculés en ligne 94 (sauf si insertion de ligne), au pro rata des dépenses de personnel (titre I).</t>
  </si>
  <si>
    <t>Non. Le montant des facturations sur les prestations de recherche inter-établissements est à inscrire hors taxe (HT), donc sans application de la TVA.</t>
  </si>
  <si>
    <t>Il est possible de dupliquer une ligne avec le même libellé. En revanche, l'insertion d'une ligne ayant un libellé différent est proscrite. En cas d'ajout, il est nécessaire de s'assurer du respect des formules de calcul.</t>
  </si>
  <si>
    <t>Surcoûts financés via le référentiel des actes innovants hors nomenclature (RIHN) et la liste complémentaire</t>
  </si>
  <si>
    <t>Les surcoûts financés  via le référentiel des actes innovants hors nomenclature (RIHN) et la liste complémentaire peuvent-ils être inscrits dans la grille ?</t>
  </si>
  <si>
    <t>Le taux de frais de gestion peut-il être augmenté au-delà de 10% ?</t>
  </si>
  <si>
    <t>Non. Les frais de gestion sont valorisés dans cette grille à hauteur de 10% des dépenses de personnel éligibles. Ce taux de 10%, qui est un maximum, peut être diminué par les établissements gestionnaires des fonds.</t>
  </si>
  <si>
    <t>Surcoûts de pharmacie pour les besoins du projet</t>
  </si>
  <si>
    <t>Coût unitaire                            500</t>
  </si>
  <si>
    <t>Quantité             1 000</t>
  </si>
  <si>
    <t xml:space="preserve">Total                                    0                                       </t>
  </si>
  <si>
    <t>Médicament  M (financé intégralement par un industriel)</t>
  </si>
  <si>
    <t>Médicament  M (financé pour moitié par un industriel)</t>
  </si>
  <si>
    <t xml:space="preserve">Total                                    250 000                                       </t>
  </si>
  <si>
    <t>Quelles informations convient-il de fournir sur les actes médicaux et autres éligibles au financement ?</t>
  </si>
  <si>
    <t>Les actes médicaux, paramédicaux et médico-techniques devront systématiquement être cotés avec leur nomenclature de référence (CCAM, NABM, NGAP...).</t>
  </si>
  <si>
    <t>Les dépenses d'investissement sont-elles éligibles au financement DGOS ?</t>
  </si>
  <si>
    <t>Les dépenses relatives à une étude ancillaire peuvent-elles figurer dans la grille budgétaire ?</t>
  </si>
  <si>
    <t>Le budget d'un projet peut-il prendre en compte l'ensemble des dépenses liées à sa mise en oeuvre, y compris s'il est multicentrique ?</t>
  </si>
  <si>
    <t>En règle générale, oui. Toutefois, les dépenses d'investissement et nécessitant un amortissement sont interdites. Par ailleurs, certaines dépenses peuvent faire l'objet de limitations, selon le contexte. Il convient de suivre les indications qui sont données ligne par ligne dans la matrice du budget à compléter lors du dépot du projet complet.</t>
  </si>
  <si>
    <t>Existe-t-il un montant budgétaire maximal financé par la DGOS ?</t>
  </si>
  <si>
    <t>Non. L'ensemble des dépenses nécessaires à la mise en oeuvre du projet doivent être détaillées, et sous condition de recevabilité, elles ne sont pas limitées.</t>
  </si>
  <si>
    <t>Le budget d'un projet peut-il inclure des dépenses de prestations externes ?</t>
  </si>
  <si>
    <t>Oui, sous réserve que la sous-traitance envisagée respecte l'instruction appels à projets DGOS qui encadre les modalités du financement du projet. Pour rappel, il est précisé que les crédits délégués sont destinés à l’usage exclusif des établissements de santé concernés par le projet et que le reversement de tout ou partie de ces crédits à d’autres structures, organismes ou personnes morales ou physiques ne peut être autorisé que dans le cas de prestations et dans l’hypothèse où l’établissement de santé ne possède pas, en interne, les compétences nécessaires à la bonne réalisation du dit projet. Dans ce cas de figure, il est demandé un respect strict des règles de mise en concurrence figurant notamment dans le code des marchés publics afin d’assurer la transparence et l’égalité de traitement entre l’ensemble des prestataires pouvant se voir confier l’externalisation d’une prestation afférente au projet.</t>
  </si>
  <si>
    <t>La DGOS ne finance pas les dépenses d'investissement donnant lieu à amortissement. Si des équipements sont loués ou acquis en crédit-bail, il convient de le préciser.</t>
  </si>
  <si>
    <t>Obtenu(s)</t>
  </si>
  <si>
    <t>En attente</t>
  </si>
  <si>
    <r>
      <t>AUTRE(S) RECETTES  ASSURANT ÉVENTUELLEMENT LE CO-FINANCEMENT DU PROJET :</t>
    </r>
    <r>
      <rPr>
        <sz val="11"/>
        <color theme="1"/>
        <rFont val="Arial"/>
        <family val="2"/>
      </rPr>
      <t xml:space="preserve">
préciser le(s) financeur(s), l'affectation sur le projet et le montant obtenu ou en attente d'obtention</t>
    </r>
  </si>
  <si>
    <t>Nom du ou des organismes financeurs :</t>
  </si>
  <si>
    <t>Si elle est connue, affectation du co financement (nature de la ou des dépenses prévues)</t>
  </si>
  <si>
    <t>Montant(s) :</t>
  </si>
  <si>
    <t>[formule automatique]</t>
  </si>
  <si>
    <t>TOTAL ELIGIBLE AU FINANCEMENT DGOS (A)</t>
  </si>
  <si>
    <t>COFINANCEMENTS OBTENUS (B)</t>
  </si>
  <si>
    <t>COUT TOTAL DU PROJET (A)+(B)</t>
  </si>
  <si>
    <t>TAUX DE MAJORATION POUR FRAIS DE GESTION</t>
  </si>
  <si>
    <t>COFINANCEMENTS EN ATTENTE (C)</t>
  </si>
  <si>
    <t>Faut-il justifier les lignes de dépenses ?</t>
  </si>
  <si>
    <t>Oui. Chaque ligne de dépense doit être le plus détaillé possible. En particulier, les dépenses supérieures à 100 000 € ou représentant plus de 10 % du total éligible au financement doivent être suffisamment justifiées.</t>
  </si>
  <si>
    <t>La grille doit-elle contenir les dépenses prises en charge par des co-financements obtenus ?</t>
  </si>
  <si>
    <t>A DETAILLER :
indiquer les dépenses prises en charge par des co-financeurs dans la grille dédiée ci-dessous</t>
  </si>
  <si>
    <t>Exemple</t>
  </si>
  <si>
    <t>Non. Dans le cas d'un co-financement obtenu,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et un montant égal à 0 (ou, en cas de prise en charge partielle, déduit du montant du co-financement). Voir les exemples ci-contre. Cela signifie que les cofinancements obtenus (B) ne sont pas inclus dans le total éligible au financement DGOS (A).</t>
  </si>
  <si>
    <t>La grille doit-elle contenir les dépenses prises en charge par des co-financements en attente ?</t>
  </si>
  <si>
    <t>Oui. Dans le cadre d'un co-financement en attente,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le coût unitaire, la quantité nécessaire et le total éligible. Voir l'exemple ci-contre. Cela signifie que les cofinancements en attente (C) sont inclus dans le total éligible au financement DGOS (A).</t>
  </si>
  <si>
    <t xml:space="preserve">Total                                    500 000                                       </t>
  </si>
  <si>
    <t>Nombre total de patients ou d'observations prévu à recruter (NP)</t>
  </si>
  <si>
    <t>Coût du projet par patient / observation</t>
  </si>
  <si>
    <t>NE PAS modifier le format de la grille, le titre des onglets.</t>
  </si>
  <si>
    <t xml:space="preserve">Acronyme : </t>
  </si>
  <si>
    <r>
      <rPr>
        <b/>
        <u/>
        <sz val="12"/>
        <rFont val="Arial"/>
        <family val="2"/>
      </rPr>
      <t xml:space="preserve">TITRE I </t>
    </r>
    <r>
      <rPr>
        <b/>
        <sz val="12"/>
        <rFont val="Arial"/>
        <family val="2"/>
      </rPr>
      <t>: 
Dépenses de personnels affectés à la réalisation du projet</t>
    </r>
  </si>
  <si>
    <r>
      <rPr>
        <b/>
        <u val="double"/>
        <sz val="12"/>
        <rFont val="Arial"/>
        <family val="2"/>
      </rPr>
      <t>A DETAILLER</t>
    </r>
    <r>
      <rPr>
        <b/>
        <sz val="12"/>
        <rFont val="Arial"/>
        <family val="2"/>
      </rPr>
      <t xml:space="preserve"> :
- par catégorie de personnels
- à hauteur de leur implication dans le projet</t>
    </r>
  </si>
  <si>
    <r>
      <rPr>
        <b/>
        <u/>
        <sz val="12"/>
        <rFont val="Arial"/>
        <family val="2"/>
      </rPr>
      <t xml:space="preserve">TITRE II </t>
    </r>
    <r>
      <rPr>
        <b/>
        <sz val="12"/>
        <rFont val="Arial"/>
        <family val="2"/>
      </rPr>
      <t>: 
Dépenses à caractère médical pour la réalisation du projet</t>
    </r>
  </si>
  <si>
    <r>
      <rPr>
        <b/>
        <u/>
        <sz val="12"/>
        <rFont val="Arial"/>
        <family val="2"/>
      </rPr>
      <t xml:space="preserve">TITRE III </t>
    </r>
    <r>
      <rPr>
        <b/>
        <sz val="12"/>
        <rFont val="Arial"/>
        <family val="2"/>
      </rPr>
      <t>: 
Dépenses à caractère hôtelier et général pour la réalisation du projet</t>
    </r>
  </si>
  <si>
    <t>Porteur du projet :
(nom-prénom-email-téléphone)</t>
  </si>
  <si>
    <t>Etablissement de santé, GCS, maison de santé ou centre de santé gestionnaire du financement DGOS :</t>
  </si>
  <si>
    <t>Correspondant administratif chargé du suivi du projet au sein de l'établissement de santé gestionnaire du financement DGOS (obligatoire) :
(nom-prénom-email-téléphone)</t>
  </si>
  <si>
    <t>Je n'ai pas trouvé réponse à mes questions dans la FAQ ?</t>
  </si>
  <si>
    <t>La grille intègre également des commentaires sur un certain nombre d'items pour vous aider à la compléter en sus de cette FAQ. Pour toute autre question sur le remplissage de cette grille, vous pouvez contacter : DGOS-PF4@sante.gouv.fr</t>
  </si>
  <si>
    <r>
      <rPr>
        <b/>
        <sz val="11"/>
        <rFont val="Arial"/>
        <family val="2"/>
      </rPr>
      <t>Surcoûts liés à la réception, à la préparation, au stockage et à la conservation de ressources biologiques d'origine humaine</t>
    </r>
    <r>
      <rPr>
        <sz val="11"/>
        <rFont val="Arial"/>
        <family val="2"/>
      </rPr>
      <t xml:space="preserve"> pour les besoins du projet</t>
    </r>
  </si>
  <si>
    <t>Seule la mise à disposition par un CRB d'échantillons d'origine humaine pour les besoins du projet peut être éligible à un financement DGOS Cela exclut les montants liés à la réception, la préparation, le stockage et la conservation de ces échantillons. Les dépenses relatives aux CRB doivent donc être détaillées en distinguant le montant relatif à la mise à disposition des échantillons.</t>
  </si>
  <si>
    <r>
      <t xml:space="preserve">Surcoûts de biologie </t>
    </r>
    <r>
      <rPr>
        <sz val="11"/>
        <rFont val="Arial"/>
        <family val="2"/>
      </rPr>
      <t>pour les besoins du projet</t>
    </r>
  </si>
  <si>
    <r>
      <t xml:space="preserve">Surcoûts d'anatomo cytopathologie </t>
    </r>
    <r>
      <rPr>
        <sz val="11"/>
        <rFont val="Arial"/>
        <family val="2"/>
      </rPr>
      <t>pour les besoins du projet</t>
    </r>
  </si>
  <si>
    <r>
      <t xml:space="preserve">RAPPELS DES MONTANTS TOTAUX DEMANDÉS À LA DGOS, N'INCLUANT PAS LES DÉPENSES COUVERTES PAR UN COFINANCEMENT OBTENU
</t>
    </r>
    <r>
      <rPr>
        <sz val="11"/>
        <rFont val="Arial"/>
        <family val="2"/>
      </rPr>
      <t>(ces dernières sont à renseigner à partir de la ligne 114 - sauf si insertion de ligne)</t>
    </r>
  </si>
  <si>
    <t>Oui. L'ensemble des participations d'organismes est à déclarer.</t>
  </si>
  <si>
    <t>Oui. Une évaluation du montant de la cession est alors à indiquer.</t>
  </si>
  <si>
    <t xml:space="preserve">L'ensemble des participations d'organismes est-il à déclarer ? </t>
  </si>
  <si>
    <t>Les co-financements n'ayant aucune contrepartie monétaire doivent-ils être indiqués ?</t>
  </si>
  <si>
    <t>Il est demandé de renseigner l'intitulé de ces actes, leur code,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la liste des actes du RIHN et ceux de la liste complémentaire sont disponibles sur le site internet du Ministère : https://solidarites-sante.gouv.fr/systeme-de-sante-et-medico-social/recherche-et-innovation/rihn.</t>
  </si>
  <si>
    <t>Quelles informations convient-il de fournir sur les surcoûts de biologie pour les besoins du projet éligibles au financement?</t>
  </si>
  <si>
    <t>Quelles informations convient-il de fournir sur les surcouts d'anatomocytopathologie éligibles au financement ?</t>
  </si>
  <si>
    <t xml:space="preserve">Les actes de biologie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</si>
  <si>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 xml:space="preserve">Les actes d’anatomocytopathologie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</si>
  <si>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Part des dépenses de personnel (Titre I) dans le montant total éligible demandé à la DGOS</t>
  </si>
  <si>
    <t>Part des dépenses à  caractère médical (Titre II) dans le montant total éligible demandé à la DGOS</t>
  </si>
  <si>
    <t>Part des dépenses à caractère hôtelier et général (Titre III) dans le montant total éligible demandé à la DGOS</t>
  </si>
  <si>
    <t>14a</t>
  </si>
  <si>
    <t>14b</t>
  </si>
  <si>
    <t>Comment financer une étude ancillaire ?</t>
  </si>
  <si>
    <t>Pour rappel de la note d'information relative aux programmes de recherche, "une étude ancillaire (…) est recevable à la condition expresse qu’elle fasse l’objet d’une soumission indépendante du projet de recherche principal".</t>
  </si>
  <si>
    <t>Correspondant administratif ES gest</t>
  </si>
  <si>
    <t>Représentation % TitreI</t>
  </si>
  <si>
    <t>Représentation % TitreII</t>
  </si>
  <si>
    <t>Représentation % TitreIII</t>
  </si>
  <si>
    <t xml:space="preserve">Non, les dépenses d'une étude ancillaire sont non éligibles sur la grille budgétaire du projet. Elles ne doivent pas être comptabilisées dans le total éligible au financement DGOS (A). 
Si une étude ancillaire fait partie d’un cofinancement, le préciser dans la rubrique « AUTRE(S) RECETTES  ASSURANT ÉVENTUELLEMENT LE CO-FINANCEMENT DU PROJET » cofinancements obtenus (B) (A détailler) afin qu’elles s’inscrivent dans le coût total. 
</t>
  </si>
  <si>
    <t>Foire aux questions – remplissage de la grille budgétaire 2023 pour le dépôt de projets de recherche candidats aux programmes de recherche appliquée en santé</t>
  </si>
  <si>
    <t>Numéro du dossier (ex dans Innovarc : PHRC-24-0001) :</t>
  </si>
  <si>
    <t>Missions d'investigation :</t>
  </si>
  <si>
    <t>Pour les personnels à statut hospitalo-universitaire, seule la partie hospitalière est éligible sans limite de pourcentage
Aucun pourcentage minimum d'implication du coordinateur n'est demandé</t>
  </si>
  <si>
    <t>Intitulé du poste</t>
  </si>
  <si>
    <t>Définition d'un investissement (donne automatiquement lieu à un amortissement)</t>
  </si>
  <si>
    <r>
      <rPr>
        <b/>
        <u val="double"/>
        <sz val="11"/>
        <rFont val="Arial"/>
        <family val="2"/>
      </rPr>
      <t>A DETAILLER</t>
    </r>
    <r>
      <rPr>
        <b/>
        <sz val="11"/>
        <rFont val="Arial"/>
        <family val="2"/>
      </rPr>
      <t xml:space="preserve"> :
Les coûts doivent être compris TTC et s'appuyer sur des devis
</t>
    </r>
    <r>
      <rPr>
        <b/>
        <u/>
        <sz val="11"/>
        <rFont val="Arial"/>
        <family val="2"/>
      </rPr>
      <t>La DGOS ne finance pas les dépenses d'investissement (définition dans la FAQ) donnant lieu à amortissement</t>
    </r>
    <r>
      <rPr>
        <b/>
        <sz val="11"/>
        <rFont val="Arial"/>
        <family val="2"/>
      </rPr>
      <t xml:space="preserve">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r>
  </si>
  <si>
    <t>A DETAILLER :
Les coûts doivent être compris TTC et s'appuyer sur des devis
La DGOS ne finance pas les dépenses d'investissement (définition dans la FAQ) donnant lieu à amortissement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</si>
  <si>
    <t>Un point de contact unique pour toute question sur le remplissage de cette grille : dgos-ri1@sante.gouv.fr</t>
  </si>
  <si>
    <t>NE PAS verouiller le tableur =&gt; Protéger ou verouiller le document empêche tout traitement ultérieur nécessaire à l'évaluation.</t>
  </si>
  <si>
    <t>Acronyme (sans espace - max. 15 caractères)</t>
  </si>
  <si>
    <r>
      <rPr>
        <b/>
        <u/>
        <sz val="11"/>
        <color theme="1"/>
        <rFont val="Calibri"/>
        <family val="2"/>
        <scheme val="minor"/>
      </rPr>
      <t>Information obligatoire :</t>
    </r>
    <r>
      <rPr>
        <sz val="11"/>
        <color theme="1"/>
        <rFont val="Calibri"/>
        <family val="2"/>
        <scheme val="minor"/>
      </rPr>
      <t xml:space="preserve">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</si>
  <si>
    <r>
      <rPr>
        <b/>
        <u/>
        <sz val="11"/>
        <color theme="1"/>
        <rFont val="Calibri"/>
        <family val="2"/>
        <scheme val="minor"/>
      </rPr>
      <t xml:space="preserve">TITRE I : </t>
    </r>
    <r>
      <rPr>
        <b/>
        <sz val="11"/>
        <color theme="1"/>
        <rFont val="Calibri"/>
        <family val="2"/>
        <scheme val="minor"/>
      </rPr>
      <t xml:space="preserve">
Dépenses de personnels affectés à la réalisation du projet</t>
    </r>
  </si>
  <si>
    <r>
      <t>La DGOS a élargi l'assiette d'éligibilité des coûts afin de mieux financer les projets.
Les dépenses de personnel sont donc financées en fonction des</t>
    </r>
    <r>
      <rPr>
        <b/>
        <u/>
        <sz val="11"/>
        <color theme="1"/>
        <rFont val="Calibri"/>
        <family val="2"/>
        <scheme val="minor"/>
      </rPr>
      <t xml:space="preserve"> missions et du temps affecté</t>
    </r>
    <r>
      <rPr>
        <sz val="11"/>
        <color theme="1"/>
        <rFont val="Calibri"/>
        <family val="2"/>
        <scheme val="minor"/>
      </rPr>
      <t xml:space="preserve">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t>
    </r>
  </si>
  <si>
    <t>A DETAILLER :
- par catégorie de personnels
- à hauteur de leur implication dans le projet</t>
  </si>
  <si>
    <t>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inter-établissements est à inscrire hors taxe (HT), donc sans application de la TVA.</t>
  </si>
  <si>
    <t>Libellé grille budgétaire</t>
  </si>
  <si>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</si>
  <si>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</si>
  <si>
    <t>Les coûts de personnels budgétés  dans le cadre du projet doivent couvrir l'ensemble des charges directes liées à l'emploi : salaire + cotisations patronales + assurance indemnisation perte d'emploi</t>
  </si>
  <si>
    <t>Il peut s'agir de personnels déjà sous contrat dans les établissements de santé, GCS, maisons de santé ou centres de santé ou recrutés spécifiquement pour le projet</t>
  </si>
  <si>
    <t>Les montants liés à la réception, la préparation, le stockage et la conservation de ces échantillons ne sont pas éligibles à un financement DGOS</t>
  </si>
  <si>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</si>
  <si>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</si>
  <si>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</si>
  <si>
    <t>Une ligne par catégorie de prestation (transport, repas, hébergement) avec prix unitaire (A) et volume (B)</t>
  </si>
  <si>
    <t>Détailler les frais d’organisation de réunions (Une ligne par catégorie de prestation (transport, repas, hébergements…) avec le prix unitaire (A) et le volume (B).</t>
  </si>
  <si>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</si>
  <si>
    <t>intégrant la majoration pour frais de gestion</t>
  </si>
  <si>
    <t>l'ensemble des co-financements y compris ceux n'ayant aucune contrepartie monétaire doivent être indiqués. Une valorisation du montant de la cession doit être précisé.</t>
  </si>
  <si>
    <t>Préciser le type de dépense prévue à partir du co financement (dépenses de personnels, médicaments DM, équipements etc….)</t>
  </si>
  <si>
    <t>Montant</t>
  </si>
  <si>
    <t>Mentionner le montant sur la ligne de dépense correspondante</t>
  </si>
  <si>
    <t>Instructions</t>
  </si>
  <si>
    <t xml:space="preserve">Mission d'investigation &amp; Mission de coordination, organisation et de surveillance &amp; </t>
  </si>
  <si>
    <t>Pour les dépenses d'investissement donnant lieu à amortissement, il conviendra de choisir la solution du crédit-bail ou de la location
Les actes médicaux, paramédicaux et médico-techniques devront systématiquement être cotés avec leur nomenclature de référence (CCAM, NABM, NGAP...)
Le montant des facturations sur les prestations de recherche inter-établissements est à inscrire hors taxe (HT), donc sans application de la TVA.</t>
  </si>
  <si>
    <t>Sous peine de non recevabilité, le format de la grille NE doit PAS être modifié.
Le budget prévisionnel du projet de recherche sera communiqué , en cas de contrôle, sur l'utilisation des crédits d'assurance maladie, aux autorités compétentes.</t>
  </si>
  <si>
    <t>Sous peine de non recevabilité, le format de la grille NE doit PAS être modifié.
Le budget prévisionnel du projet de recherche sera communiqué , en cas de contrôle, sur l'utilisation des crédits d'assurance maladie, aux autorités compétentes.</t>
  </si>
  <si>
    <t xml:space="preserve">Il est possible de dupliquer une ligne avec le même libellé. En revanche, l'insertion d'une ligne avec un libellé différent est proscrite.
En cas d'ajout, il est nécessaire de s'assurer du respect des formules de calcul. </t>
  </si>
  <si>
    <t>EXEMPLE</t>
  </si>
  <si>
    <t>nom-prenom-nom.prenom@email.fr - 06.22.22.22.22</t>
  </si>
  <si>
    <t>CHU DE PARIS</t>
  </si>
  <si>
    <t>nom-prenom-nom.prenom@email.fr - 06.23.23.23.23</t>
  </si>
  <si>
    <t>Médecin Investigateur</t>
  </si>
  <si>
    <t>Tous les montants sont données à titre d'exemple et ne sauraient constituer un référentiel</t>
  </si>
  <si>
    <t>Technicien de Recherche Clinique :</t>
  </si>
  <si>
    <t xml:space="preserve">Porteur du projet : Temps de coordination médicale :  </t>
  </si>
  <si>
    <t>Chef de Projet</t>
  </si>
  <si>
    <t>Attaché de Recherche Clinique Gestionnaire</t>
  </si>
  <si>
    <t>Attaché de Recherche Clinique Moniteur</t>
  </si>
  <si>
    <t>Spécialiste Vigilance hospitalière</t>
  </si>
  <si>
    <t>Méthodologiste</t>
  </si>
  <si>
    <t>Biostatisticien</t>
  </si>
  <si>
    <t>Data Manager</t>
  </si>
  <si>
    <r>
      <rPr>
        <b/>
        <sz val="11"/>
        <rFont val="Arial"/>
        <family val="2"/>
      </rPr>
      <t>Base salaire annuel 65 911€ (315€/j)</t>
    </r>
    <r>
      <rPr>
        <sz val="11"/>
        <rFont val="Arial"/>
        <family val="2"/>
      </rPr>
      <t xml:space="preserve">
-Dépôts réglementaires, montage, organisation (temps élaboration classeurs centres, CRF, documents de l'étude, suivi réglementaire, gestion administrative et logistique) : 30 jours
-Coordination de l'étude pendant la période d'inclusion, du suivi du monitoring, et des clôture : 40 jours
soit au total 70 jours 
</t>
    </r>
    <r>
      <rPr>
        <b/>
        <sz val="11"/>
        <rFont val="Arial"/>
        <family val="2"/>
      </rPr>
      <t>=&gt; Estimation pour les besoins de l'étude = 70 jours x 314 € = 21 980€</t>
    </r>
    <r>
      <rPr>
        <sz val="11"/>
        <rFont val="Arial"/>
        <family val="2"/>
      </rPr>
      <t xml:space="preserve">
Calcul selon grille : 1 mois.personne = 5493€ ; soit un besoin de 4 mois.personne</t>
    </r>
  </si>
  <si>
    <t>Acte CCAM ZZQL013 : ganglion sentinelle (313,08 €)
Prise en charge du produit de contraste
Prise en charge du matériel au bloc opératoire</t>
  </si>
  <si>
    <t>Forfait "frais de mise en place de l'essai en Imagerie": actes d'imagerie à réaliser selon le suivi standard du patient pour une pathologie donnée
4h de temps TEC + 1h médical
Forfait de 178€ par centre, 20 centres</t>
  </si>
  <si>
    <t>Frais hébergement Cleanweb
500€/an, durée totale de l'étude de 6 ans</t>
  </si>
  <si>
    <t>2 ordinateurs portables pour datamanager et biostatisticien (besoin de puissance supérieure)</t>
  </si>
  <si>
    <t>5 tablettes pour receuils des données depuis les centres</t>
  </si>
  <si>
    <t>Forfait (classeurs investigateurs et promoteur, dossiers réglementaires, documents de l'étude) : 60 euros / centre, 20 centres</t>
  </si>
  <si>
    <t>Déplacements ARC promoteur visite de mise en place (1j) et visite de clôture (1j) :
16 centres nationaux (&gt;200000 hab) : CHU Rennes, CHU Lyon, CLCC Bordeaux, CHRU Lille, CHU Bordeaux, CLCC Nantes, CLCC Lyon,Lariboisière, Tenon, Curie Paris, et Curie Saint Cloud, CHU Tours, CHU Saint-Etienne, CHU Caen, CHU de Limoges, CLCC Caen.
Soit 32 déplacements AR
Base calcul frais de déplacement nationaux :
467,5€/déplacement (1 trajet A/R national (450€) + 1 repas à 17,5€)</t>
  </si>
  <si>
    <t>Remboursement des frais de déplacement pour les examens en sus (imagerie):
Forfait de 50 € de frais de déplacement (50 euros par déplacement) pour 300 patients avec 3 déplacements pour examen d'imagerie</t>
  </si>
  <si>
    <t>Assurance RIPH°1</t>
  </si>
  <si>
    <t>80 € par centre (20 centres)</t>
  </si>
  <si>
    <t>Transport sur carboglace à température contrôlée des échantillons pour analyse centralisée :
1 transport /an / centre associé (hors Strasbourg), soit :
425€ TTC x 6 x 20 = 51 000 €</t>
  </si>
  <si>
    <t xml:space="preserve">Transport sur carboglace à température contrôlée des échantillons pour analyse centralisée :
Frais de gestion : 24€ TTC x 72 mois =1 728 € </t>
  </si>
  <si>
    <t>Forfait frais d'impression : Notes d'information et consentements (300 consentements)</t>
  </si>
  <si>
    <t>Licence questionnaire qualité de vie (adulte et enfants) 300 €/an</t>
  </si>
  <si>
    <t>Un investissement se traduit par l'acquisition d'un bien durable , destiné à rester au moins un an dans le patrimoine de la structure.
Les licences informatiques d'une durée de 1 an renouvelable ou non, ne sont pas considérées comme des investissements.</t>
  </si>
  <si>
    <t>Forfait de de mise en place : 150€/centre * 20 centres</t>
  </si>
  <si>
    <r>
      <t xml:space="preserve">Traitement à l'étude : Hfervivsec, ZBAREVU 20 mg/3.5 mL, solution à diluer pour perfusion flacon : 3 000 unités
</t>
    </r>
    <r>
      <rPr>
        <b/>
        <sz val="11"/>
        <color rgb="FF00B050"/>
        <rFont val="Arial"/>
        <family val="2"/>
      </rPr>
      <t>-&gt; Fourniture gracieuse du traitement à l'étude par le laboratoire LABO pharmaceutical</t>
    </r>
  </si>
  <si>
    <t>LABO Pharmaceutical</t>
  </si>
  <si>
    <t>*Fourniture du traitement à l'étude : Hfervivsec, ZBAREVU 20 mg/3.5 mL, solution à diluer pour perfusion flacon : 3 000 unités
*Opérations de prestations pharmacuetiques (conditionnement, étiquetage) du traitement à l'étude Hfervivsec, ZBAREVU 20 mg/3.5 mL
-&gt; 70 000 euros TTC</t>
  </si>
  <si>
    <t>Mise en place des méthodes pour dosage des pharmacocinétiques Hfervivsec
6 mois mi-temps technicien de laboratoire de biochimie et biologie moléculaire 
=&gt; Calcul selon grille : 1 mois.personne =4 689 € ; soit un besoin de 3 mois.personne = 
14 067€
-&gt; Etude ancillaire (recherche de financement en cours)</t>
  </si>
  <si>
    <t xml:space="preserve">Etiquetage PUI des centres (suite à la préparation étiquetage de la poche) : Forfait 50€/ centre / phase
soit 50€ x 20 centres x2 phases = 1 200€ </t>
  </si>
  <si>
    <t>50 séjours 01M261</t>
  </si>
  <si>
    <r>
      <t xml:space="preserve">Pharmacocinétique Itomyscine Dr DOC  Taux résiduel Sirominus (B54) : 16,25€/ dosage
8 dosages (6 AUC et 2 taux résiduels)/patient avec 100 patients, soit  800 dosages 
Au total 800 x 16,25 = 8 060 € . </t>
    </r>
    <r>
      <rPr>
        <b/>
        <sz val="11"/>
        <rFont val="Arial"/>
        <family val="2"/>
      </rPr>
      <t>Ne s'agit pas d'un acte RIHN</t>
    </r>
    <r>
      <rPr>
        <sz val="11"/>
        <rFont val="Arial"/>
        <family val="2"/>
      </rPr>
      <t>.</t>
    </r>
  </si>
  <si>
    <r>
      <t xml:space="preserve">Forfait désarchivage de bloc/lames pour relecture centralisée : par dossier comprenant "recherche de lames, anonymisation, conditionnement, envoi, reclassement"  
Sélection + coupe et envoi lame blanche/colorée (10 lames à maxima)
150€/patient (dont 110€ Préparation biopsie fraiche ou archivée pour relecture centralisée, identification des blocs, préparations des lames (blanches ou colorées) pour le Pole de Biologie et d'Ana-Path + 40€ Envoi biopsie fraiche ou archivée pour relecture centralisée, gestion des formulaires d'envoi ( remplissage et classement) pour la structure du TEC)
soit 150€ * 100 patients. </t>
    </r>
    <r>
      <rPr>
        <b/>
        <sz val="11"/>
        <rFont val="Arial"/>
        <family val="2"/>
      </rPr>
      <t>Ne s'agit pas d'un acte RIHN.</t>
    </r>
  </si>
  <si>
    <t xml:space="preserve">Fourniture de matériel pour 50 patients :
Tubes EDTA, Eppendorf, boites aliquots, séparateurs, Cryo étiquettes (boites + Eppendorf), étiquettes tubes de prélèvements SST + sachet, sachets kits poche kangourou  </t>
  </si>
  <si>
    <t>Location sur la durée du projet d'un PANNORAMIC 250 Flash III pour scan des lames</t>
  </si>
  <si>
    <t>Envoi des documents de l'étude aux centres (notices d'information, formulaires de consentement, classeur investigateurs 20€/centre associé (sauf centres de Lille, Dijon et Strasbourg)</t>
  </si>
  <si>
    <t>Une ligne par type de produit. 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</si>
  <si>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Une ligne par type de produit.Ces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</si>
  <si>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Détails : missions en lien avec le projet et détail calcul coût ETP (voir onglet Exemple)</t>
  </si>
  <si>
    <t>Détails : missions en lien avec le projet et détail calcul coût ETP (voir onglet "Exemple")</t>
  </si>
  <si>
    <t xml:space="preserve">Base salaire annuel 114 138 € (544 €/J)
Elaboration du plan statistique, calcul du nombre de sujets nécessaires, liste de randomisation, modifications substantielles : 20 jours
=&gt; Estimation pour les besoins de l'étude = 20 jours x 544 €= 10 880€
Calcul selon grille : 1 mois.personne = 9511€ ; soit un besoin de 1,14 mois.personne, arrondi à 1 mois.personne </t>
  </si>
  <si>
    <t xml:space="preserve">Base salaire annuel 114 138 € (544 €/J)
Préparation, description, analyse statistique finale, rédaction du rapport statistique final et valorisation scientifique (publication) : 30 jours
=&gt; Estimation pour les besoins de l'étude = 30 jours x 544 €= 16 320€
Calcul selon grille : 1 mois.personne = 9511€ ; soit un besoin de 1,7 mois.personne, arrondi à 2 mois.personne </t>
  </si>
  <si>
    <t xml:space="preserve">Base salaire annuel 54 657€  (35 €/h ; base 7,5 h/jours ; 210 jours travaillés annuel)
Set-up/Paramétrage : création de la base de données et paramétrage des modules 
Ongoing/Contrôle Qualité  : mise en place, suivi, contrôle de la cohérence, qualité des données 
Gel de base et transfert des données au biostatisticien :50 jours
=&gt; Estimation pour les besoins de l'étude = 50 jours x 263 € = 13 150€
Calcul selon grille : 1 mois.personne = 4555€ ; soit un besoin de 2,88 mois.personne, arrondi à 3 mois.personne </t>
  </si>
  <si>
    <t>Base salaire annuel PHU, coût moyen chargé: 74270€ annel (47 €/h ; base 7,5 h/jours ; 210 jours travaillé annuel)
Visite d'Inclusion V0 (J0) : Vérification des critères d'éligibilité, information sur l'étude et recueil du consentement, randomisation pour 300 patients, soit 300h x 47€ = 14 100€
=&gt; Estimation pour les besoins de l'étude = 14 100 €                                                                                                                                                                                                                                                                                                                                
Calcul selon grille : 1 mois.personne = 6189€ (74 270/12) ; soit un besoin de 2,3 (14 100/6189) mois.personne</t>
  </si>
  <si>
    <r>
      <rPr>
        <b/>
        <sz val="11"/>
        <rFont val="Arial"/>
        <family val="2"/>
      </rPr>
      <t>Base salaire annuel TEC, coût moyen chargé: 60 123€ (38 €/h ; base 7,5 h/jours ; 210 jours travaillés annuel)</t>
    </r>
    <r>
      <rPr>
        <sz val="11"/>
        <rFont val="Arial"/>
        <family val="2"/>
      </rPr>
      <t xml:space="preserve">
Formation (Prise connaissance documents étude, POS, CRF, Présence MEP, Organisation des circuits) : 4h / centre = 4 x 20 = 80h
Monitoring avec promoteur (Préparation des dossiers patients, disponibilité, résolution des queries) : 2h / visite de monitoring  : 20x 5x 2h  = 200h
Baseline + Visite inclusion patient  (Préparation des visites : organisation et planification des actes protocolaires, hospitalisation,  information du patient sur le déroulement pratique des visites de la recherche. Remplissage du CRF (récupération des données sources, résolution de queries) : 2h / patient , soit 2 x 300 = 600h 
Visites de suivi patient (Organisation de la visite (dont organisation et planification des actes protocolaires, hospitalisations…), saisie du CRF, résolution des queries, Gestion des Evènements indésirables) : 1h / visite (6 visites / patient), soit 6 x 300 = 1800h
Appel téléphonique: 1 appel téléphonique/patient de 30min, soit 0,5 X 300 = 150h
Visite finale ou arrêt prématuré (Préparation de la visite,organisation et planification des actes, saisie du CRF, résolution des queries : 1h / visite, soit 1 x 300 = 300h
Soit au total 3130h
=&gt; Estimation pour les besoins de l'étude : 3130 x 38€ = 118 940 €
Calcul selon grille : 1 mois.personne = 5010€, soit un besoin de 23,7</t>
    </r>
  </si>
  <si>
    <t>Base salaire PHU, coût moyen chargé : 74270€ annuel (47 €/h ; base 7,5 h/jours ; 210 jours travaillés annuel)
Coordination : temps consacré au montage du projet, à la soumission règlementaire, à la rédaction/ reclecture des circuits logistiques, à la création de la base de données, aux échanges avec les centres associés, le méthodologiste, le promoteur etc...) : 20 jours
Suivi de l'étude (monitoring, réunions de suivi du projet, modifications substantielles, ...) : 20 jours
Clôture de l'étude (gel de base, échanges avec centres associés, ...) : 5 jours
Analyse des résultats et Rédaction du rapport final : 5 jours
=&gt; Estimation pour les besoins de l'étude = 50 jours x 353 € = 17 650€
Calcul selon grille : 1 mois.personne = 6189€ ; soit un besoin de 2,9 mois.personne</t>
  </si>
  <si>
    <t>Base salaire annuel 65 911€ (42 €/h ; base 7,5 h/jours ; 210 jours travaillés annuel)
Montage, coordination, validation des soumissions réglementaires, gestion administrative et financière, suivi, logistique, clôture: 31 jours 
=&gt; Estimation pour les besoins de l'étude = 31 jours x 315 € =9 765 €
Calcul selon grille : 1 mois.personne = 5493€ ; soit un besoin de 1,8 mois.personne</t>
  </si>
  <si>
    <t>Base salaire annuel 56 265€ (36 €/h ; base 7,5 h/jours ; 210 jours travaillés annuel)
Mise en place de l'essai, assurance et contrôle qualité des données, clôture des centres  (incluant préparation de visites et rédaction des rapports) : 
Nombre de jours MEP et clôture : 22 centres x 2 (déplacement pour une MEP et Clôture) X 3j (durée du déplacement + rapports) =132 jours
Nombre de jours de monitoring : 22 centres X 5 déplacements (5 visites dont 1 monitoring précoce) X 4j (durée du dépl. + rapports) =440j   
soit 572 jours au total
=&gt; Estimation pour les besoins de l'étude = 572 jours x 270 € = 154 440€
Calcul selon grille : 1 mois.personne = 4689€ ; soit un besoin de 32,9 mois.personne</t>
  </si>
  <si>
    <t>Base salaire annuel 114 138 € (72,5 €/h ; base 7,5 h/jours ; 210 jours travaillés annuel)
Revue du protocole, suivi de la vigilance de l'étude, rapports annuels de sécurité, modifications substantielles, transmissions des informations au CPP et ANSM : 60 jours
=&gt; Estimation pour les besoins de l'étude = 60 jours x 544 €= 32 640€
Calcul selon grille : 1 mois.personne = 9511€ ; soit un besoin de 3,4 mois.personne</t>
  </si>
  <si>
    <r>
      <t>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t>
    </r>
    <r>
      <rPr>
        <b/>
        <sz val="11"/>
        <color theme="1"/>
        <rFont val="Calibri"/>
        <family val="2"/>
        <scheme val="minor"/>
      </rPr>
      <t>, pour les établissement de santé et GCS</t>
    </r>
    <r>
      <rPr>
        <sz val="11"/>
        <color theme="1"/>
        <rFont val="Calibri"/>
        <family val="2"/>
        <scheme val="minor"/>
      </rPr>
      <t>, sous forme de dotation MERRI (missions d'enseignement , de recherche, de référence et d'innovation).</t>
    </r>
  </si>
  <si>
    <t>Le mois.personne correspond à 1/12 d'ETP annuel.</t>
  </si>
  <si>
    <r>
      <t xml:space="preserve">Surcoûts liés spécifiquement aux actes médicaux et/ou paramédicaux </t>
    </r>
    <r>
      <rPr>
        <sz val="11"/>
        <rFont val="Calibri"/>
        <family val="2"/>
        <scheme val="minor"/>
      </rPr>
      <t>pour les besoins du projet</t>
    </r>
  </si>
  <si>
    <r>
      <rPr>
        <b/>
        <sz val="11"/>
        <rFont val="Calibri"/>
        <family val="2"/>
        <scheme val="minor"/>
      </rPr>
      <t xml:space="preserve">Surcoûts liés spécifiquement aux séjours </t>
    </r>
    <r>
      <rPr>
        <sz val="11"/>
        <rFont val="Calibri"/>
        <family val="2"/>
        <scheme val="minor"/>
      </rPr>
      <t>pour les besoins du projet</t>
    </r>
  </si>
  <si>
    <r>
      <t xml:space="preserve">Surcoûts d'imagerie et d'explorations  fonctionnelles </t>
    </r>
    <r>
      <rPr>
        <sz val="11"/>
        <rFont val="Calibri"/>
        <family val="2"/>
        <scheme val="minor"/>
      </rPr>
      <t>pour les besoins du projet</t>
    </r>
  </si>
  <si>
    <r>
      <t xml:space="preserve">Surcoûts de biologie </t>
    </r>
    <r>
      <rPr>
        <sz val="11"/>
        <rFont val="Calibri"/>
        <family val="2"/>
        <scheme val="minor"/>
      </rPr>
      <t>pour les besoins du projet</t>
    </r>
  </si>
  <si>
    <r>
      <t xml:space="preserve">Surcoûts d'anatomo cytopathologie </t>
    </r>
    <r>
      <rPr>
        <sz val="11"/>
        <rFont val="Calibri"/>
        <family val="2"/>
        <scheme val="minor"/>
      </rPr>
      <t>pour les besoins du projet</t>
    </r>
  </si>
  <si>
    <r>
      <rPr>
        <b/>
        <sz val="11"/>
        <rFont val="Calibri"/>
        <family val="2"/>
        <scheme val="minor"/>
      </rPr>
      <t>Surcoûts liés à la réception, à la préparation, au stockage et à la conservation de ressources biologiques d'origine humaine</t>
    </r>
    <r>
      <rPr>
        <sz val="11"/>
        <rFont val="Calibri"/>
        <family val="2"/>
        <scheme val="minor"/>
      </rPr>
      <t xml:space="preserve"> pour les besoins du projet</t>
    </r>
  </si>
  <si>
    <r>
      <rPr>
        <b/>
        <sz val="11"/>
        <rFont val="Calibri"/>
        <family val="2"/>
        <scheme val="minor"/>
      </rPr>
      <t>Surcoûts liés à la mise  à disposition (rétrocession) de ressources biologiques d'origine humaine</t>
    </r>
    <r>
      <rPr>
        <sz val="11"/>
        <rFont val="Calibri"/>
        <family val="2"/>
        <scheme val="minor"/>
      </rPr>
      <t xml:space="preserve"> pour les besoins du projet</t>
    </r>
  </si>
  <si>
    <r>
      <t xml:space="preserve">Surcoûts d'équipement  biomédical </t>
    </r>
    <r>
      <rPr>
        <sz val="11"/>
        <rFont val="Calibri"/>
        <family val="2"/>
        <scheme val="minor"/>
      </rPr>
      <t>pour les besoins du projet</t>
    </r>
  </si>
  <si>
    <r>
      <rPr>
        <b/>
        <sz val="11"/>
        <rFont val="Calibri"/>
        <family val="2"/>
        <scheme val="minor"/>
      </rPr>
      <t>Surcoûts liés à la sous-traitance à caractère médical</t>
    </r>
    <r>
      <rPr>
        <sz val="11"/>
        <rFont val="Calibri"/>
        <family val="2"/>
        <scheme val="minor"/>
      </rPr>
      <t xml:space="preserve"> pour les besoins du projet</t>
    </r>
  </si>
  <si>
    <r>
      <rPr>
        <b/>
        <sz val="11"/>
        <rFont val="Calibri"/>
        <family val="2"/>
        <scheme val="minor"/>
      </rPr>
      <t>Surcoûts d'informatique</t>
    </r>
    <r>
      <rPr>
        <sz val="11"/>
        <rFont val="Calibri"/>
        <family val="2"/>
        <scheme val="minor"/>
      </rPr>
      <t xml:space="preserve"> pour les besoins du projet</t>
    </r>
  </si>
  <si>
    <r>
      <t xml:space="preserve">Surcoûts  de sous-traitance </t>
    </r>
    <r>
      <rPr>
        <sz val="11"/>
        <rFont val="Calibri"/>
        <family val="2"/>
        <scheme val="minor"/>
      </rPr>
      <t>pour les besoins du projet</t>
    </r>
  </si>
  <si>
    <r>
      <rPr>
        <b/>
        <sz val="11"/>
        <color theme="1"/>
        <rFont val="Calibri"/>
        <family val="2"/>
        <scheme val="minor"/>
      </rPr>
      <t>AUTRE(S) RECETTES  ASSURANT ÉVENTUELLEMENT LE CO-FINANCEMENT DU PROJET :</t>
    </r>
    <r>
      <rPr>
        <sz val="11"/>
        <color theme="1"/>
        <rFont val="Calibri"/>
        <family val="2"/>
        <scheme val="minor"/>
      </rPr>
      <t xml:space="preserve">
préciser le(s) financeur(s), l'affectation sur le projet et le montant obtenu ou en attente d'obtention</t>
    </r>
  </si>
  <si>
    <t>Indiquer l'acte par sa nomenclature de référence, ou à défaut (cas particulier) la description précise de sa valorisation.
Si l'acte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</si>
  <si>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séjours hospitaliers doivent être dans la mesure du possible référencés avec le GHS ou à défaut le GHM
Si le séjour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</si>
  <si>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consommables sont uniquement ceux non inclus dans l'acte inscrit à la nomenclature
Si l'acte d'imagerie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</si>
  <si>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consommables sont uniquement ceux non inclus dans l'acte inscrit à la nomenclature
Si l'acte de biologie est facturé à la sécurité sociale, il ne doit pas être valorisé (double facturation), seul les surcoûts liés spécifiquement à la réalisation de la recherche doivent être indiqués (et justifiés).
Les surcoûts financés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</si>
  <si>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Les consommables sont uniquement ceux non inclus dans l'acte inscrit à la nomenclature
Si l'acte d'ACP est facturé à la sécurité sociale, il ne doit pas être valorisé (double facturation), seul les surcoûts liés spécifiquement à la réalisation de la recherche doivent être indiqués (et justifiés).
Les surcoûts financés financé pour les actes réalisés dans le cadre du soin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</si>
  <si>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(médical et non médical) hors France y compris par l'intermédiaire d'une CRO, les dépenses liées à la couverture des surcoûts hospitaliers à l'étranger (actes et séjours).
Le PHRC-N favorisera les projets de recherche clinique collaboratifs européens, dont la coordination est assurée par une équipe française.</t>
  </si>
  <si>
    <r>
      <rPr>
        <b/>
        <u/>
        <sz val="18"/>
        <color rgb="FFFF0000"/>
        <rFont val="Arial"/>
        <family val="2"/>
      </rPr>
      <t>Grille budgétaire AAP 2025</t>
    </r>
    <r>
      <rPr>
        <b/>
        <sz val="18"/>
        <color rgb="FFFF0000"/>
        <rFont val="Arial"/>
        <family val="2"/>
      </rPr>
      <t xml:space="preserve">
Financement par la DGOS des établissements de santé, GCS, maisons de santé ou centres de santé
 pour les appels à projets :
PHRC-N, PHRC-K, PHRC-I, PRME, PREPS, PHRIP et RECH-MIE</t>
    </r>
  </si>
  <si>
    <t>Durées en mois :  (total projet)</t>
  </si>
  <si>
    <t>Durées en mois :  (suivi)</t>
  </si>
  <si>
    <r>
      <rPr>
        <u/>
        <sz val="11"/>
        <color theme="1"/>
        <rFont val="Calibri"/>
        <family val="2"/>
        <scheme val="minor"/>
      </rPr>
      <t xml:space="preserve">Durée total projet : </t>
    </r>
    <r>
      <rPr>
        <sz val="11"/>
        <color theme="1"/>
        <rFont val="Calibri"/>
        <family val="2"/>
        <scheme val="minor"/>
      </rPr>
      <t>Durée en mois entre le succès à l’AAP et la publication des résultats.</t>
    </r>
  </si>
  <si>
    <r>
      <rPr>
        <u/>
        <sz val="11"/>
        <color theme="1"/>
        <rFont val="Calibri"/>
        <family val="2"/>
        <scheme val="minor"/>
      </rPr>
      <t>Durée suivi :</t>
    </r>
    <r>
      <rPr>
        <sz val="11"/>
        <color theme="1"/>
        <rFont val="Calibri"/>
        <family val="2"/>
        <scheme val="minor"/>
      </rPr>
      <t xml:space="preserve"> délai entre l'inclusion du patient et la dernière visite de suivi</t>
    </r>
  </si>
  <si>
    <r>
      <t xml:space="preserve">Nombre total de patients ou d'observations prévu à recruter (NP) - </t>
    </r>
    <r>
      <rPr>
        <b/>
        <sz val="12"/>
        <color rgb="FFFF0000"/>
        <rFont val="Arial"/>
        <family val="2"/>
      </rPr>
      <t xml:space="preserve">valeurs numérique uniquement (données complémentaires format libre en colonne E) </t>
    </r>
    <r>
      <rPr>
        <b/>
        <sz val="12"/>
        <rFont val="Arial"/>
        <family val="2"/>
      </rPr>
      <t>:</t>
    </r>
  </si>
  <si>
    <r>
      <t xml:space="preserve">Nombre total de patients ou d'observations prévu à recruter (NP) - </t>
    </r>
    <r>
      <rPr>
        <b/>
        <sz val="10"/>
        <color rgb="FFFF0000"/>
        <rFont val="Arial"/>
        <family val="2"/>
      </rPr>
      <t xml:space="preserve">valeurs numérique uniquement (données complémentaires format libre en colonne E) </t>
    </r>
    <r>
      <rPr>
        <b/>
        <sz val="10"/>
        <rFont val="Arial"/>
        <family val="2"/>
      </rPr>
      <t>:</t>
    </r>
  </si>
  <si>
    <t>Nombre total de patients ou d'observations prévu à recruter (NP). Valeurs numérique uniquement (données complémentaires format libre en colonne E) :</t>
  </si>
  <si>
    <t>Précisions complémentaires</t>
  </si>
  <si>
    <t>Durées en mois (suivi) :</t>
  </si>
  <si>
    <t>Durées en mois (total projet) :</t>
  </si>
  <si>
    <t>Nombre de centres :</t>
  </si>
  <si>
    <t>Précisions complémentaires :</t>
  </si>
  <si>
    <t>Toutes les précisions en lien avec le nombre de patients ou d'observations prévues à recruter permettant de mieux comprendre les données renseignées dans la grille budgétaire (ex : "2178 patients : 778 BDD et 1400 transplantés rénaux")</t>
  </si>
  <si>
    <t>Nouveautés grilles budgétaires AAP 2025</t>
  </si>
  <si>
    <t>Légères modifications de forme dans l'onglet "AAP-DGOS_Gbudget"</t>
  </si>
  <si>
    <t>Ajout d'un critère à renseigner dans l'onglet "AAP-DGOS_Gbudget" (nombre de centres)</t>
  </si>
  <si>
    <t>v0-juillet-2025</t>
  </si>
  <si>
    <t>Grille budgétaire AAP 2025</t>
  </si>
  <si>
    <r>
      <rPr>
        <b/>
        <u/>
        <sz val="18"/>
        <color rgb="FFFF0000"/>
        <rFont val="Arial"/>
        <family val="2"/>
      </rPr>
      <t>Grille budgétaire AAP 2025</t>
    </r>
    <r>
      <rPr>
        <b/>
        <sz val="18"/>
        <color rgb="FFFF0000"/>
        <rFont val="Arial"/>
        <family val="2"/>
      </rPr>
      <t xml:space="preserve">
Financement par la DGOS des établissements de santé, GCS, maisons de santé ou centres de santé
 pour les appels à projets :
PHRC-N, PHRC-K, PHRC-I, PRME, PREPS et PHRIP</t>
    </r>
  </si>
  <si>
    <t>PHRC-K25-325</t>
  </si>
  <si>
    <t>v-0-juillet-2025</t>
  </si>
  <si>
    <t>Numéro du dossier (ex dans Innovarc : PHRC-25-0001) :</t>
  </si>
  <si>
    <t>Nombre de centres (NC) :</t>
  </si>
  <si>
    <t>Durées en mois suivi (DUR)  :</t>
  </si>
  <si>
    <t>Précisions complémentaires (Nb patients) :</t>
  </si>
  <si>
    <t>Commentaires :</t>
  </si>
  <si>
    <t>Version GBudget campagne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</si>
</sst>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 #,##0\ [$€-40C]_-;\-* #,##0\ [$€-40C]_-;_-* &quot;-&quot;??\ [$€-40C]_-;_-@_-"/>
    <numFmt numFmtId="165" formatCode="_-* #,##0\ &quot;€&quot;_-;\-* #,##0\ &quot;€&quot;_-;_-* &quot;-&quot;??\ &quot;€&quot;_-;_-@_-"/>
    <numFmt numFmtId="166" formatCode="#,##0.0"/>
    <numFmt numFmtId="167" formatCode="0.0"/>
  </numFmts>
  <fonts count="62" x14ac:knownFonts="1">
    <font>
      <sz val="11"/>
      <color theme="1"/>
      <name val="Calibri"/>
      <family val="2"/>
      <scheme val="minor"/>
    </font>
    <font>
      <b/>
      <sz val="11"/>
      <name val="Arial"/>
      <family val="2"/>
    </font>
    <font>
      <sz val="11"/>
      <name val="Arial"/>
      <family val="2"/>
    </font>
    <font>
      <b/>
      <sz val="11"/>
      <color indexed="12"/>
      <name val="Arial"/>
      <family val="2"/>
    </font>
    <font>
      <b/>
      <sz val="10"/>
      <name val="Arial"/>
      <family val="2"/>
    </font>
    <font>
      <b/>
      <u/>
      <sz val="11"/>
      <name val="Arial"/>
      <family val="2"/>
    </font>
    <font>
      <b/>
      <sz val="16"/>
      <name val="Arial"/>
      <family val="2"/>
    </font>
    <font>
      <b/>
      <sz val="9"/>
      <name val="Arial"/>
      <family val="2"/>
    </font>
    <font>
      <b/>
      <u val="double"/>
      <sz val="11"/>
      <name val="Arial"/>
      <family val="2"/>
    </font>
    <font>
      <sz val="8"/>
      <color indexed="81"/>
      <name val="Tahoma"/>
      <family val="2"/>
    </font>
    <font>
      <b/>
      <sz val="14"/>
      <name val="Arial"/>
      <family val="2"/>
    </font>
    <font>
      <b/>
      <sz val="11"/>
      <color indexed="81"/>
      <name val="Tahoma"/>
      <family val="2"/>
    </font>
    <font>
      <sz val="11"/>
      <color indexed="81"/>
      <name val="Tahoma"/>
      <family val="2"/>
    </font>
    <font>
      <i/>
      <sz val="18"/>
      <color indexed="8"/>
      <name val="Arial Narrow"/>
      <family val="2"/>
    </font>
    <font>
      <b/>
      <i/>
      <sz val="18"/>
      <color indexed="8"/>
      <name val="Arial Narrow"/>
      <family val="2"/>
    </font>
    <font>
      <i/>
      <u/>
      <sz val="18"/>
      <color indexed="8"/>
      <name val="Arial Narrow"/>
      <family val="2"/>
    </font>
    <font>
      <b/>
      <i/>
      <u/>
      <sz val="18"/>
      <color indexed="8"/>
      <name val="Arial Narrow"/>
      <family val="2"/>
    </font>
    <font>
      <b/>
      <sz val="14"/>
      <color indexed="12"/>
      <name val="Arial"/>
      <family val="2"/>
    </font>
    <font>
      <b/>
      <sz val="11"/>
      <color theme="1"/>
      <name val="Calibri"/>
      <family val="2"/>
      <scheme val="minor"/>
    </font>
    <font>
      <i/>
      <sz val="18"/>
      <color theme="1"/>
      <name val="Arial Narrow"/>
      <family val="2"/>
    </font>
    <font>
      <sz val="24"/>
      <color theme="1"/>
      <name val="Calibri"/>
      <family val="2"/>
      <scheme val="minor"/>
    </font>
    <font>
      <sz val="22"/>
      <color theme="1"/>
      <name val="Calibri"/>
      <family val="2"/>
      <scheme val="minor"/>
    </font>
    <font>
      <sz val="20"/>
      <color theme="1"/>
      <name val="Calibri"/>
      <family val="2"/>
      <scheme val="minor"/>
    </font>
    <font>
      <b/>
      <sz val="11"/>
      <color rgb="FFC00000"/>
      <name val="Calibri"/>
      <family val="2"/>
      <scheme val="minor"/>
    </font>
    <font>
      <sz val="9"/>
      <color indexed="81"/>
      <name val="Tahoma"/>
      <family val="2"/>
    </font>
    <font>
      <sz val="11"/>
      <name val="Calibri"/>
      <family val="2"/>
      <scheme val="minor"/>
    </font>
    <font>
      <b/>
      <sz val="11"/>
      <color theme="1"/>
      <name val="Arial"/>
      <family val="2"/>
    </font>
    <font>
      <sz val="11"/>
      <color theme="1"/>
      <name val="Arial"/>
      <family val="2"/>
    </font>
    <font>
      <b/>
      <sz val="9"/>
      <color indexed="81"/>
      <name val="Tahoma"/>
      <family val="2"/>
    </font>
    <font>
      <b/>
      <sz val="10"/>
      <color theme="1"/>
      <name val="Arial"/>
      <family val="2"/>
    </font>
    <font>
      <b/>
      <sz val="11"/>
      <color indexed="81"/>
      <name val="Arial"/>
      <family val="2"/>
    </font>
    <font>
      <b/>
      <sz val="18"/>
      <name val="Arial"/>
      <family val="2"/>
    </font>
    <font>
      <b/>
      <u/>
      <sz val="11"/>
      <color rgb="FFFF0000"/>
      <name val="Arial"/>
      <family val="2"/>
    </font>
    <font>
      <b/>
      <u/>
      <sz val="20"/>
      <color rgb="FFFF0000"/>
      <name val="Arial"/>
      <family val="2"/>
    </font>
    <font>
      <b/>
      <sz val="16"/>
      <color theme="1"/>
      <name val="Arial"/>
      <family val="2"/>
    </font>
    <font>
      <sz val="16"/>
      <color theme="1"/>
      <name val="Arial"/>
      <family val="2"/>
    </font>
    <font>
      <b/>
      <sz val="12"/>
      <name val="Arial"/>
      <family val="2"/>
    </font>
    <font>
      <b/>
      <u/>
      <sz val="12"/>
      <name val="Arial"/>
      <family val="2"/>
    </font>
    <font>
      <b/>
      <u val="double"/>
      <sz val="12"/>
      <name val="Arial"/>
      <family val="2"/>
    </font>
    <font>
      <sz val="12"/>
      <color theme="1"/>
      <name val="Arial"/>
      <family val="2"/>
    </font>
    <font>
      <b/>
      <sz val="12"/>
      <color theme="1"/>
      <name val="Arial"/>
      <family val="2"/>
    </font>
    <font>
      <sz val="11"/>
      <color rgb="FFC00000"/>
      <name val="Arial"/>
      <family val="2"/>
    </font>
    <font>
      <sz val="11"/>
      <color indexed="81"/>
      <name val="Arial"/>
      <family val="2"/>
    </font>
    <font>
      <b/>
      <sz val="16"/>
      <color rgb="FFFF0000"/>
      <name val="Arial"/>
      <family val="2"/>
    </font>
    <font>
      <b/>
      <sz val="18"/>
      <color rgb="FFFF0000"/>
      <name val="Arial"/>
      <family val="2"/>
    </font>
    <font>
      <b/>
      <u/>
      <sz val="18"/>
      <color rgb="FFFF0000"/>
      <name val="Arial"/>
      <family val="2"/>
    </font>
    <font>
      <sz val="18"/>
      <color rgb="FFFF0000"/>
      <name val="Arial"/>
      <family val="2"/>
    </font>
    <font>
      <sz val="11"/>
      <color theme="1"/>
      <name val="Calibri"/>
      <family val="2"/>
      <scheme val="minor"/>
    </font>
    <font>
      <b/>
      <sz val="11"/>
      <color rgb="FFFF0000"/>
      <name val="Arial"/>
      <family val="2"/>
    </font>
    <font>
      <b/>
      <u/>
      <sz val="11"/>
      <color rgb="FFFF0000"/>
      <name val="Calibri"/>
      <family val="2"/>
      <scheme val="minor"/>
    </font>
    <font>
      <b/>
      <sz val="9"/>
      <color rgb="FFFF0000"/>
      <name val="Arial"/>
      <family val="2"/>
    </font>
    <font>
      <b/>
      <sz val="14"/>
      <color theme="1"/>
      <name val="Calibri"/>
      <family val="2"/>
      <scheme val="minor"/>
    </font>
    <font>
      <b/>
      <u/>
      <sz val="11"/>
      <color theme="1"/>
      <name val="Calibri"/>
      <family val="2"/>
      <scheme val="minor"/>
    </font>
    <font>
      <u/>
      <sz val="11"/>
      <color theme="1"/>
      <name val="Calibri"/>
      <family val="2"/>
      <scheme val="minor"/>
    </font>
    <font>
      <b/>
      <sz val="11"/>
      <color rgb="FFFF0000"/>
      <name val="Calibri"/>
      <family val="2"/>
      <scheme val="minor"/>
    </font>
    <font>
      <u/>
      <sz val="11"/>
      <color theme="10"/>
      <name val="Calibri"/>
      <family val="2"/>
      <scheme val="minor"/>
    </font>
    <font>
      <b/>
      <u/>
      <sz val="26"/>
      <color rgb="FFFF0000"/>
      <name val="Arial"/>
      <family val="2"/>
    </font>
    <font>
      <b/>
      <sz val="11"/>
      <color rgb="FF00B050"/>
      <name val="Arial"/>
      <family val="2"/>
    </font>
    <font>
      <b/>
      <sz val="11"/>
      <name val="Calibri"/>
      <family val="2"/>
      <scheme val="minor"/>
    </font>
    <font>
      <b/>
      <sz val="12"/>
      <color rgb="FFFF0000"/>
      <name val="Arial"/>
      <family val="2"/>
    </font>
    <font>
      <b/>
      <sz val="10"/>
      <color rgb="FFFF0000"/>
      <name val="Arial"/>
      <family val="2"/>
    </font>
    <font>
      <b/>
      <sz val="18"/>
      <color theme="1"/>
      <name val="Arial"/>
      <family val="2"/>
    </font>
  </fonts>
  <fills count="16">
    <fill>
      <patternFill patternType="none"/>
    </fill>
    <fill>
      <patternFill patternType="gray125"/>
    </fill>
    <fill>
      <patternFill patternType="solid">
        <fgColor theme="5" tint="0.79998168889431442"/>
        <bgColor indexed="64"/>
      </patternFill>
    </fill>
    <fill>
      <patternFill patternType="solid">
        <fgColor rgb="FFFF6699"/>
        <bgColor indexed="64"/>
      </patternFill>
    </fill>
    <fill>
      <patternFill patternType="solid">
        <fgColor rgb="FFEABCD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rgb="FFF2DCDB"/>
        <bgColor indexed="64"/>
      </patternFill>
    </fill>
    <fill>
      <patternFill patternType="solid">
        <fgColor rgb="FFC4D79B"/>
        <bgColor indexed="64"/>
      </patternFill>
    </fill>
    <fill>
      <patternFill patternType="solid">
        <fgColor theme="0"/>
        <bgColor indexed="64"/>
      </patternFill>
    </fill>
    <fill>
      <patternFill patternType="solid">
        <fgColor rgb="FFFFC000"/>
        <bgColor indexed="64"/>
      </patternFill>
    </fill>
  </fills>
  <borders count="5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s>
  <cellStyleXfs count="5">
    <xf numFmtId="0" fontId="0" fillId="0" borderId="0"/>
    <xf numFmtId="9" fontId="47" fillId="0" borderId="0" applyFont="0" applyFill="0" applyBorder="0" applyAlignment="0" applyProtection="0"/>
    <xf numFmtId="44" fontId="47" fillId="0" borderId="0" applyFont="0" applyFill="0" applyBorder="0" applyAlignment="0" applyProtection="0"/>
    <xf numFmtId="43" fontId="47" fillId="0" borderId="0" applyFont="0" applyFill="0" applyBorder="0" applyAlignment="0" applyProtection="0"/>
    <xf numFmtId="0" fontId="55" fillId="0" borderId="0" applyNumberFormat="0" applyFill="0" applyBorder="0" applyAlignment="0" applyProtection="0"/>
  </cellStyleXfs>
  <cellXfs count="280">
    <xf numFmtId="0" fontId="0" fillId="0" borderId="0" xfId="0"/>
    <xf numFmtId="0" fontId="1" fillId="0" borderId="0" xfId="0" applyFont="1" applyAlignment="1">
      <alignment horizontal="left"/>
    </xf>
    <xf numFmtId="0" fontId="2" fillId="0" borderId="0" xfId="0" applyFont="1" applyAlignment="1">
      <alignment horizontal="center" vertical="center"/>
    </xf>
    <xf numFmtId="0" fontId="2" fillId="0" borderId="3" xfId="0" applyFont="1" applyBorder="1" applyAlignment="1">
      <alignment horizontal="left" vertical="center" wrapText="1" indent="1"/>
    </xf>
    <xf numFmtId="3" fontId="2" fillId="0" borderId="3" xfId="0" applyNumberFormat="1" applyFont="1" applyBorder="1" applyAlignment="1">
      <alignment horizontal="center" vertical="center"/>
    </xf>
    <xf numFmtId="3" fontId="2" fillId="0" borderId="5" xfId="0" applyNumberFormat="1" applyFont="1" applyBorder="1" applyAlignment="1">
      <alignment horizontal="center" vertical="center"/>
    </xf>
    <xf numFmtId="0" fontId="1" fillId="0" borderId="3"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0" xfId="0" applyFont="1" applyAlignment="1">
      <alignment horizontal="center" vertical="center"/>
    </xf>
    <xf numFmtId="3" fontId="1" fillId="0" borderId="0" xfId="0" applyNumberFormat="1" applyFont="1" applyAlignment="1">
      <alignment horizontal="center" vertical="center"/>
    </xf>
    <xf numFmtId="3" fontId="3" fillId="2" borderId="1" xfId="0" applyNumberFormat="1" applyFont="1" applyFill="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0" xfId="0" applyNumberFormat="1" applyFont="1" applyAlignment="1">
      <alignment horizontal="center" vertical="center"/>
    </xf>
    <xf numFmtId="3" fontId="2"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2" fillId="0" borderId="3" xfId="0" applyNumberFormat="1" applyFont="1" applyBorder="1" applyAlignment="1">
      <alignment horizontal="center" vertical="center"/>
    </xf>
    <xf numFmtId="3" fontId="1" fillId="0" borderId="6" xfId="0" applyNumberFormat="1" applyFont="1" applyBorder="1" applyAlignment="1">
      <alignment horizontal="center" vertical="center" wrapText="1"/>
    </xf>
    <xf numFmtId="0" fontId="1" fillId="2" borderId="11"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horizontal="center" wrapText="1"/>
    </xf>
    <xf numFmtId="3" fontId="17" fillId="2" borderId="0" xfId="0" applyNumberFormat="1" applyFont="1" applyFill="1" applyAlignment="1">
      <alignment horizontal="center" vertical="center" wrapText="1"/>
    </xf>
    <xf numFmtId="0" fontId="18" fillId="0" borderId="0" xfId="0" applyFont="1"/>
    <xf numFmtId="0" fontId="0" fillId="0" borderId="3" xfId="0" applyBorder="1" applyAlignment="1">
      <alignment horizontal="center" vertical="center"/>
    </xf>
    <xf numFmtId="0" fontId="0" fillId="0" borderId="3" xfId="0" applyBorder="1" applyAlignment="1">
      <alignment horizontal="center" vertical="center" wrapText="1"/>
    </xf>
    <xf numFmtId="164" fontId="0" fillId="0" borderId="3" xfId="0" applyNumberFormat="1" applyBorder="1" applyAlignment="1">
      <alignment horizontal="center" vertical="center" wrapText="1"/>
    </xf>
    <xf numFmtId="0" fontId="23" fillId="0" borderId="3" xfId="0" applyFont="1" applyBorder="1" applyAlignment="1">
      <alignment horizontal="center" vertical="center" wrapText="1"/>
    </xf>
    <xf numFmtId="0" fontId="0" fillId="0" borderId="0" xfId="0" applyAlignment="1">
      <alignment wrapText="1"/>
    </xf>
    <xf numFmtId="0" fontId="0" fillId="0" borderId="3" xfId="0" applyBorder="1" applyAlignment="1">
      <alignment vertical="top" wrapText="1"/>
    </xf>
    <xf numFmtId="0" fontId="0" fillId="0" borderId="0" xfId="0" applyAlignment="1">
      <alignment vertical="top"/>
    </xf>
    <xf numFmtId="0" fontId="25" fillId="0" borderId="3" xfId="0" applyFont="1" applyBorder="1" applyAlignment="1">
      <alignment vertical="top" wrapText="1"/>
    </xf>
    <xf numFmtId="0" fontId="25" fillId="0" borderId="3" xfId="0" applyFont="1" applyBorder="1" applyAlignment="1">
      <alignment wrapText="1"/>
    </xf>
    <xf numFmtId="0" fontId="1" fillId="0" borderId="32" xfId="0" applyFont="1" applyBorder="1" applyAlignment="1">
      <alignment horizontal="center" wrapText="1"/>
    </xf>
    <xf numFmtId="0" fontId="1" fillId="0" borderId="33" xfId="0" applyFont="1" applyBorder="1" applyAlignment="1">
      <alignment horizontal="center" vertical="center"/>
    </xf>
    <xf numFmtId="0" fontId="1" fillId="0" borderId="0" xfId="0" applyFont="1" applyAlignment="1">
      <alignment horizontal="center" vertical="center" wrapText="1"/>
    </xf>
    <xf numFmtId="3" fontId="4" fillId="0" borderId="0" xfId="0" applyNumberFormat="1" applyFont="1" applyAlignment="1">
      <alignment horizontal="center" vertical="center" wrapText="1"/>
    </xf>
    <xf numFmtId="0" fontId="1" fillId="6" borderId="30" xfId="0" applyFont="1" applyFill="1" applyBorder="1" applyAlignment="1">
      <alignment horizontal="center" vertical="center" wrapText="1"/>
    </xf>
    <xf numFmtId="3" fontId="4" fillId="6" borderId="17" xfId="0" applyNumberFormat="1" applyFont="1" applyFill="1" applyBorder="1" applyAlignment="1">
      <alignment horizontal="center" vertical="center" wrapText="1"/>
    </xf>
    <xf numFmtId="0" fontId="1" fillId="6" borderId="45" xfId="0" applyFont="1" applyFill="1" applyBorder="1" applyAlignment="1">
      <alignment horizontal="center" vertical="center" wrapText="1"/>
    </xf>
    <xf numFmtId="3" fontId="4" fillId="6" borderId="46" xfId="0" applyNumberFormat="1" applyFont="1" applyFill="1" applyBorder="1" applyAlignment="1">
      <alignment horizontal="center" vertical="center" wrapText="1"/>
    </xf>
    <xf numFmtId="0" fontId="1" fillId="0" borderId="30" xfId="0" applyFont="1" applyBorder="1" applyAlignment="1">
      <alignment horizontal="center" vertical="center" wrapText="1"/>
    </xf>
    <xf numFmtId="10" fontId="4" fillId="0" borderId="17" xfId="0" applyNumberFormat="1" applyFont="1" applyBorder="1" applyAlignment="1">
      <alignment horizontal="center" vertical="center" wrapText="1"/>
    </xf>
    <xf numFmtId="0" fontId="25" fillId="0" borderId="0" xfId="0" applyFont="1"/>
    <xf numFmtId="0" fontId="25" fillId="0" borderId="4" xfId="0" applyFont="1" applyBorder="1" applyAlignment="1">
      <alignment horizontal="center" vertical="top" wrapText="1"/>
    </xf>
    <xf numFmtId="0" fontId="25" fillId="0" borderId="2" xfId="0" applyFont="1" applyBorder="1" applyAlignment="1">
      <alignment horizontal="center" vertical="top" wrapText="1"/>
    </xf>
    <xf numFmtId="0" fontId="25" fillId="0" borderId="13" xfId="0" applyFont="1" applyBorder="1" applyAlignment="1">
      <alignment horizontal="center" vertical="top" wrapText="1"/>
    </xf>
    <xf numFmtId="0" fontId="25" fillId="0" borderId="5" xfId="0" applyFont="1" applyBorder="1" applyAlignment="1">
      <alignment vertical="top" wrapText="1"/>
    </xf>
    <xf numFmtId="0" fontId="1" fillId="8" borderId="7" xfId="0" applyFont="1" applyFill="1" applyBorder="1" applyAlignment="1">
      <alignment horizontal="center" vertical="center" wrapText="1"/>
    </xf>
    <xf numFmtId="0" fontId="1" fillId="8" borderId="3" xfId="0" applyFont="1" applyFill="1" applyBorder="1" applyAlignment="1">
      <alignment horizontal="center" vertical="center" wrapText="1"/>
    </xf>
    <xf numFmtId="3" fontId="7" fillId="8" borderId="3" xfId="0" applyNumberFormat="1" applyFont="1" applyFill="1" applyBorder="1" applyAlignment="1">
      <alignment horizontal="center" vertical="center" wrapText="1"/>
    </xf>
    <xf numFmtId="3" fontId="7" fillId="8" borderId="4" xfId="0" applyNumberFormat="1" applyFont="1" applyFill="1" applyBorder="1" applyAlignment="1">
      <alignment horizontal="center" vertical="center" wrapText="1"/>
    </xf>
    <xf numFmtId="3" fontId="7" fillId="8" borderId="10" xfId="0" applyNumberFormat="1" applyFont="1" applyFill="1" applyBorder="1" applyAlignment="1">
      <alignment horizontal="center" vertical="center" wrapText="1"/>
    </xf>
    <xf numFmtId="3" fontId="6" fillId="8" borderId="11" xfId="0" applyNumberFormat="1" applyFont="1" applyFill="1" applyBorder="1" applyAlignment="1">
      <alignment horizontal="center" vertical="center"/>
    </xf>
    <xf numFmtId="3" fontId="6" fillId="8" borderId="8" xfId="0" applyNumberFormat="1" applyFont="1" applyFill="1" applyBorder="1" applyAlignment="1">
      <alignment horizontal="center" vertical="center"/>
    </xf>
    <xf numFmtId="3" fontId="7" fillId="8" borderId="5" xfId="0" applyNumberFormat="1"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1" xfId="0" applyFont="1" applyFill="1" applyBorder="1" applyAlignment="1">
      <alignment horizontal="center" vertical="center"/>
    </xf>
    <xf numFmtId="0" fontId="4" fillId="8" borderId="3" xfId="0" applyFont="1" applyFill="1" applyBorder="1" applyAlignment="1">
      <alignment horizontal="center" vertical="center"/>
    </xf>
    <xf numFmtId="3" fontId="4" fillId="8" borderId="3" xfId="0" applyNumberFormat="1" applyFont="1" applyFill="1" applyBorder="1" applyAlignment="1">
      <alignment horizontal="center" vertical="center"/>
    </xf>
    <xf numFmtId="3" fontId="4" fillId="8" borderId="3" xfId="0" applyNumberFormat="1" applyFont="1" applyFill="1" applyBorder="1" applyAlignment="1">
      <alignment horizontal="center" vertical="center" wrapText="1"/>
    </xf>
    <xf numFmtId="0" fontId="1" fillId="8" borderId="30" xfId="0" applyFont="1" applyFill="1" applyBorder="1" applyAlignment="1">
      <alignment horizontal="center" vertical="center" wrapText="1"/>
    </xf>
    <xf numFmtId="0" fontId="1" fillId="8" borderId="3" xfId="0" applyFont="1" applyFill="1" applyBorder="1" applyAlignment="1">
      <alignment horizontal="center" wrapText="1"/>
    </xf>
    <xf numFmtId="9" fontId="4" fillId="8" borderId="3" xfId="0" applyNumberFormat="1" applyFont="1" applyFill="1" applyBorder="1" applyAlignment="1">
      <alignment horizontal="center" vertical="center"/>
    </xf>
    <xf numFmtId="0" fontId="1" fillId="7" borderId="3" xfId="0" applyFont="1" applyFill="1" applyBorder="1" applyAlignment="1">
      <alignment horizontal="center" vertical="center" wrapText="1"/>
    </xf>
    <xf numFmtId="3" fontId="4" fillId="7" borderId="3" xfId="0" applyNumberFormat="1" applyFont="1" applyFill="1" applyBorder="1" applyAlignment="1">
      <alignment horizontal="center" vertical="center" wrapText="1"/>
    </xf>
    <xf numFmtId="0" fontId="0" fillId="10" borderId="3" xfId="0" applyFill="1" applyBorder="1" applyAlignment="1">
      <alignment horizontal="center" vertical="center"/>
    </xf>
    <xf numFmtId="0" fontId="0" fillId="10" borderId="3" xfId="0" applyFill="1" applyBorder="1" applyAlignment="1">
      <alignment horizontal="center" vertical="center" wrapText="1"/>
    </xf>
    <xf numFmtId="3" fontId="0" fillId="10" borderId="3" xfId="0" applyNumberFormat="1" applyFill="1" applyBorder="1" applyAlignment="1">
      <alignment horizontal="center" vertical="center"/>
    </xf>
    <xf numFmtId="0" fontId="31" fillId="0" borderId="0" xfId="0" applyFont="1" applyAlignment="1">
      <alignment vertical="center"/>
    </xf>
    <xf numFmtId="0" fontId="27" fillId="0" borderId="0" xfId="0" applyFont="1"/>
    <xf numFmtId="0" fontId="32" fillId="9" borderId="0" xfId="0" applyFont="1" applyFill="1"/>
    <xf numFmtId="3" fontId="27" fillId="0" borderId="0" xfId="0" applyNumberFormat="1" applyFont="1"/>
    <xf numFmtId="3" fontId="27" fillId="0" borderId="0" xfId="0" applyNumberFormat="1" applyFont="1" applyAlignment="1">
      <alignment wrapText="1"/>
    </xf>
    <xf numFmtId="0" fontId="26" fillId="0" borderId="0" xfId="0" applyFont="1" applyAlignment="1">
      <alignment vertical="center"/>
    </xf>
    <xf numFmtId="0" fontId="27" fillId="0" borderId="14" xfId="0" applyFont="1" applyBorder="1" applyAlignment="1">
      <alignment horizontal="center"/>
    </xf>
    <xf numFmtId="3" fontId="27" fillId="0" borderId="0" xfId="0" applyNumberFormat="1" applyFont="1" applyAlignment="1">
      <alignment vertical="center"/>
    </xf>
    <xf numFmtId="3" fontId="27" fillId="0" borderId="0" xfId="0" applyNumberFormat="1" applyFont="1" applyAlignment="1">
      <alignment vertical="center" wrapText="1"/>
    </xf>
    <xf numFmtId="0" fontId="26" fillId="0" borderId="11" xfId="0" applyFont="1" applyBorder="1" applyAlignment="1">
      <alignment vertical="center"/>
    </xf>
    <xf numFmtId="0" fontId="27" fillId="0" borderId="16" xfId="0" applyFont="1" applyBorder="1" applyAlignment="1">
      <alignment horizontal="left" vertical="center"/>
    </xf>
    <xf numFmtId="0" fontId="26" fillId="0" borderId="3" xfId="0" applyFont="1" applyBorder="1" applyAlignment="1">
      <alignment horizontal="left" vertical="center"/>
    </xf>
    <xf numFmtId="0" fontId="26" fillId="0" borderId="0" xfId="0" applyFont="1" applyAlignment="1">
      <alignment horizontal="left" vertical="center"/>
    </xf>
    <xf numFmtId="14" fontId="27" fillId="0" borderId="0" xfId="0" applyNumberFormat="1" applyFont="1"/>
    <xf numFmtId="0" fontId="27" fillId="8" borderId="8" xfId="0" applyFont="1" applyFill="1" applyBorder="1" applyAlignment="1">
      <alignment vertical="center"/>
    </xf>
    <xf numFmtId="3" fontId="27" fillId="8" borderId="8" xfId="0" applyNumberFormat="1" applyFont="1" applyFill="1" applyBorder="1" applyAlignment="1">
      <alignment vertical="center" wrapText="1"/>
    </xf>
    <xf numFmtId="3" fontId="27" fillId="0" borderId="0" xfId="0" applyNumberFormat="1" applyFont="1" applyAlignment="1">
      <alignment horizontal="center" wrapText="1"/>
    </xf>
    <xf numFmtId="3" fontId="27" fillId="0" borderId="0" xfId="0" applyNumberFormat="1" applyFont="1" applyAlignment="1">
      <alignment horizontal="center" vertical="center"/>
    </xf>
    <xf numFmtId="3" fontId="27" fillId="0" borderId="0" xfId="0" applyNumberFormat="1" applyFont="1" applyAlignment="1">
      <alignment horizontal="center"/>
    </xf>
    <xf numFmtId="3" fontId="27" fillId="0" borderId="0" xfId="0" applyNumberFormat="1" applyFont="1" applyAlignment="1">
      <alignment horizontal="center" vertical="center" wrapText="1"/>
    </xf>
    <xf numFmtId="0" fontId="27" fillId="0" borderId="0" xfId="0" applyFont="1" applyAlignment="1">
      <alignment horizontal="center" vertical="center" wrapText="1"/>
    </xf>
    <xf numFmtId="0" fontId="27" fillId="0" borderId="15" xfId="0" applyFont="1" applyBorder="1"/>
    <xf numFmtId="3" fontId="27" fillId="0" borderId="31" xfId="0" applyNumberFormat="1" applyFont="1" applyBorder="1" applyAlignment="1">
      <alignment wrapText="1"/>
    </xf>
    <xf numFmtId="0" fontId="27" fillId="0" borderId="6" xfId="0" applyFont="1" applyBorder="1"/>
    <xf numFmtId="0" fontId="27" fillId="0" borderId="9" xfId="0" applyFont="1" applyBorder="1"/>
    <xf numFmtId="0" fontId="27" fillId="0" borderId="1" xfId="0" applyFont="1" applyBorder="1"/>
    <xf numFmtId="0" fontId="27" fillId="6" borderId="47" xfId="0" applyFont="1" applyFill="1" applyBorder="1"/>
    <xf numFmtId="0" fontId="35" fillId="0" borderId="0" xfId="0" applyFont="1"/>
    <xf numFmtId="3" fontId="35" fillId="0" borderId="0" xfId="0" applyNumberFormat="1" applyFont="1"/>
    <xf numFmtId="3" fontId="35" fillId="0" borderId="0" xfId="0" applyNumberFormat="1" applyFont="1" applyAlignment="1">
      <alignment wrapText="1"/>
    </xf>
    <xf numFmtId="0" fontId="36" fillId="0" borderId="0" xfId="0" applyFont="1" applyAlignment="1">
      <alignment vertical="center" wrapText="1"/>
    </xf>
    <xf numFmtId="0" fontId="36" fillId="8" borderId="7" xfId="0" applyFont="1" applyFill="1" applyBorder="1" applyAlignment="1">
      <alignment horizontal="center" vertical="center" wrapText="1"/>
    </xf>
    <xf numFmtId="0" fontId="36" fillId="8" borderId="3" xfId="0" applyFont="1" applyFill="1" applyBorder="1" applyAlignment="1">
      <alignment horizontal="center" vertical="center" wrapText="1"/>
    </xf>
    <xf numFmtId="3" fontId="36" fillId="8" borderId="3" xfId="0" applyNumberFormat="1" applyFont="1" applyFill="1" applyBorder="1" applyAlignment="1">
      <alignment horizontal="center" vertical="center" wrapText="1"/>
    </xf>
    <xf numFmtId="3" fontId="36" fillId="8" borderId="4" xfId="0" applyNumberFormat="1" applyFont="1" applyFill="1" applyBorder="1" applyAlignment="1">
      <alignment horizontal="center" vertical="center" wrapText="1"/>
    </xf>
    <xf numFmtId="0" fontId="39" fillId="0" borderId="0" xfId="0" applyFont="1"/>
    <xf numFmtId="0" fontId="36" fillId="8" borderId="4" xfId="0" applyFont="1" applyFill="1" applyBorder="1" applyAlignment="1">
      <alignment horizontal="center" vertical="center" wrapText="1"/>
    </xf>
    <xf numFmtId="3" fontId="29" fillId="0" borderId="16" xfId="0" applyNumberFormat="1" applyFont="1" applyBorder="1" applyAlignment="1">
      <alignment horizontal="left" vertical="center" wrapText="1"/>
    </xf>
    <xf numFmtId="3" fontId="29" fillId="0" borderId="3" xfId="0" applyNumberFormat="1" applyFont="1" applyBorder="1" applyAlignment="1">
      <alignment horizontal="left" vertical="center" wrapText="1"/>
    </xf>
    <xf numFmtId="3" fontId="29" fillId="0" borderId="18" xfId="0" applyNumberFormat="1" applyFont="1" applyBorder="1" applyAlignment="1">
      <alignment horizontal="left" vertical="center" wrapText="1"/>
    </xf>
    <xf numFmtId="3" fontId="26" fillId="0" borderId="16" xfId="0" applyNumberFormat="1" applyFont="1" applyBorder="1" applyAlignment="1">
      <alignment horizontal="left" vertical="center"/>
    </xf>
    <xf numFmtId="3" fontId="26" fillId="0" borderId="3" xfId="0" applyNumberFormat="1" applyFont="1" applyBorder="1" applyAlignment="1">
      <alignment horizontal="left" vertical="center"/>
    </xf>
    <xf numFmtId="3" fontId="26" fillId="0" borderId="18" xfId="0" applyNumberFormat="1" applyFont="1" applyBorder="1" applyAlignment="1">
      <alignment horizontal="left" vertical="center"/>
    </xf>
    <xf numFmtId="0" fontId="41" fillId="6" borderId="38" xfId="0" applyFont="1" applyFill="1" applyBorder="1" applyAlignment="1">
      <alignment horizontal="center"/>
    </xf>
    <xf numFmtId="3" fontId="27" fillId="11" borderId="1" xfId="0" applyNumberFormat="1" applyFont="1" applyFill="1" applyBorder="1"/>
    <xf numFmtId="0" fontId="43" fillId="0" borderId="48" xfId="0" applyFont="1" applyBorder="1" applyAlignment="1">
      <alignment horizontal="center" vertical="center"/>
    </xf>
    <xf numFmtId="0" fontId="0" fillId="0" borderId="6" xfId="0" applyBorder="1"/>
    <xf numFmtId="0" fontId="0" fillId="0" borderId="3" xfId="0" applyBorder="1" applyAlignment="1">
      <alignment wrapText="1"/>
    </xf>
    <xf numFmtId="9" fontId="0" fillId="10" borderId="3" xfId="1" applyFont="1" applyFill="1" applyBorder="1" applyAlignment="1">
      <alignment horizontal="center" vertical="center"/>
    </xf>
    <xf numFmtId="0" fontId="48" fillId="0" borderId="0" xfId="0" applyFont="1" applyAlignment="1">
      <alignment vertical="center"/>
    </xf>
    <xf numFmtId="0" fontId="26" fillId="3" borderId="19" xfId="0" applyFont="1" applyFill="1" applyBorder="1" applyAlignment="1">
      <alignment vertical="center"/>
    </xf>
    <xf numFmtId="0" fontId="1" fillId="3" borderId="11" xfId="0" applyFont="1" applyFill="1" applyBorder="1" applyAlignment="1">
      <alignment vertical="center" wrapText="1"/>
    </xf>
    <xf numFmtId="3" fontId="1" fillId="3" borderId="11" xfId="0" applyNumberFormat="1" applyFont="1" applyFill="1" applyBorder="1" applyAlignment="1">
      <alignment vertical="center" wrapText="1"/>
    </xf>
    <xf numFmtId="3" fontId="3" fillId="2" borderId="12"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0" fontId="25" fillId="0" borderId="3"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0" fillId="0" borderId="13" xfId="0" applyBorder="1" applyAlignment="1">
      <alignment horizontal="center" vertical="center" wrapText="1"/>
    </xf>
    <xf numFmtId="165" fontId="1" fillId="3" borderId="12" xfId="2" applyNumberFormat="1" applyFont="1" applyFill="1" applyBorder="1" applyAlignment="1">
      <alignment horizontal="center" vertical="center" wrapText="1"/>
    </xf>
    <xf numFmtId="165" fontId="2" fillId="0" borderId="4" xfId="2" applyNumberFormat="1" applyFont="1" applyFill="1" applyBorder="1" applyAlignment="1">
      <alignment horizontal="center" vertical="center"/>
    </xf>
    <xf numFmtId="165" fontId="10" fillId="2" borderId="1" xfId="2" applyNumberFormat="1" applyFont="1" applyFill="1" applyBorder="1" applyAlignment="1">
      <alignment horizontal="center" vertical="center" wrapText="1"/>
    </xf>
    <xf numFmtId="165" fontId="1" fillId="3" borderId="11" xfId="2" applyNumberFormat="1" applyFont="1" applyFill="1" applyBorder="1" applyAlignment="1">
      <alignment vertical="center" wrapText="1"/>
    </xf>
    <xf numFmtId="165" fontId="2" fillId="5" borderId="4" xfId="2" applyNumberFormat="1" applyFont="1" applyFill="1" applyBorder="1" applyAlignment="1">
      <alignment horizontal="center" vertical="center"/>
    </xf>
    <xf numFmtId="165" fontId="6" fillId="8" borderId="4" xfId="2" applyNumberFormat="1" applyFont="1" applyFill="1" applyBorder="1" applyAlignment="1">
      <alignment horizontal="center" vertical="center"/>
    </xf>
    <xf numFmtId="165" fontId="4" fillId="8" borderId="17" xfId="2" applyNumberFormat="1" applyFont="1" applyFill="1" applyBorder="1" applyAlignment="1">
      <alignment horizontal="center" vertical="center"/>
    </xf>
    <xf numFmtId="165" fontId="4" fillId="8" borderId="17" xfId="2" applyNumberFormat="1" applyFont="1" applyFill="1" applyBorder="1" applyAlignment="1">
      <alignment horizontal="center" vertical="center" wrapText="1"/>
    </xf>
    <xf numFmtId="165" fontId="4" fillId="8" borderId="3" xfId="2" applyNumberFormat="1" applyFont="1" applyFill="1" applyBorder="1" applyAlignment="1">
      <alignment horizontal="center" vertical="center"/>
    </xf>
    <xf numFmtId="0" fontId="51" fillId="0" borderId="3" xfId="0" applyFont="1" applyBorder="1" applyAlignment="1">
      <alignment horizontal="center"/>
    </xf>
    <xf numFmtId="0" fontId="49" fillId="0" borderId="3" xfId="0" applyFont="1" applyBorder="1" applyAlignment="1">
      <alignment horizontal="left" vertical="center" wrapText="1"/>
    </xf>
    <xf numFmtId="0" fontId="50" fillId="0" borderId="3" xfId="0" applyFont="1" applyBorder="1" applyAlignment="1">
      <alignment horizontal="left" vertical="center" wrapText="1"/>
    </xf>
    <xf numFmtId="0" fontId="0" fillId="0" borderId="3" xfId="0" applyBorder="1"/>
    <xf numFmtId="0" fontId="18" fillId="0" borderId="3" xfId="0" applyFont="1" applyBorder="1" applyAlignment="1">
      <alignment horizontal="left" wrapText="1"/>
    </xf>
    <xf numFmtId="0" fontId="18" fillId="0" borderId="3" xfId="0" applyFont="1" applyBorder="1" applyAlignment="1">
      <alignment horizontal="left" vertical="center" wrapText="1"/>
    </xf>
    <xf numFmtId="0" fontId="18" fillId="0" borderId="3" xfId="0" applyFont="1" applyBorder="1" applyAlignment="1">
      <alignment vertical="center" wrapText="1"/>
    </xf>
    <xf numFmtId="0" fontId="18" fillId="3" borderId="3" xfId="0" applyFont="1" applyFill="1" applyBorder="1" applyAlignment="1">
      <alignment vertical="center" wrapText="1"/>
    </xf>
    <xf numFmtId="0" fontId="18" fillId="12" borderId="3" xfId="0" applyFont="1" applyFill="1" applyBorder="1" applyAlignment="1">
      <alignment vertical="center" wrapText="1"/>
    </xf>
    <xf numFmtId="0" fontId="0" fillId="0" borderId="3" xfId="0" applyBorder="1" applyAlignment="1">
      <alignment vertical="center" wrapText="1"/>
    </xf>
    <xf numFmtId="0" fontId="18" fillId="0" borderId="3" xfId="0" applyFont="1" applyBorder="1" applyAlignment="1">
      <alignment wrapText="1"/>
    </xf>
    <xf numFmtId="0" fontId="0" fillId="0" borderId="2" xfId="0" applyBorder="1" applyAlignment="1">
      <alignment vertical="center" wrapText="1"/>
    </xf>
    <xf numFmtId="0" fontId="25" fillId="0" borderId="3" xfId="0" applyFont="1" applyBorder="1" applyAlignment="1">
      <alignment horizontal="center" wrapText="1"/>
    </xf>
    <xf numFmtId="0" fontId="54" fillId="0" borderId="3" xfId="0" applyFont="1" applyBorder="1" applyAlignment="1">
      <alignment horizontal="left" vertical="center" wrapText="1"/>
    </xf>
    <xf numFmtId="3" fontId="2" fillId="0" borderId="5" xfId="0" applyNumberFormat="1" applyFont="1" applyBorder="1" applyAlignment="1">
      <alignment horizontal="center" vertical="center" wrapText="1"/>
    </xf>
    <xf numFmtId="3" fontId="2" fillId="0" borderId="5" xfId="0" applyNumberFormat="1" applyFont="1" applyBorder="1" applyAlignment="1">
      <alignment horizontal="center" vertical="top" wrapText="1"/>
    </xf>
    <xf numFmtId="44" fontId="2" fillId="0" borderId="3" xfId="2" applyFont="1" applyFill="1" applyBorder="1" applyAlignment="1">
      <alignment horizontal="center" vertical="center" wrapText="1"/>
    </xf>
    <xf numFmtId="44" fontId="1" fillId="3" borderId="12" xfId="2" applyFont="1" applyFill="1" applyBorder="1" applyAlignment="1">
      <alignment horizontal="center" vertical="center" wrapText="1"/>
    </xf>
    <xf numFmtId="44" fontId="2" fillId="0" borderId="4" xfId="2" applyFont="1" applyFill="1" applyBorder="1" applyAlignment="1">
      <alignment horizontal="center" vertical="center"/>
    </xf>
    <xf numFmtId="44" fontId="1" fillId="3" borderId="11" xfId="2" applyFont="1" applyFill="1" applyBorder="1" applyAlignment="1">
      <alignment vertical="center" wrapText="1"/>
    </xf>
    <xf numFmtId="165" fontId="2" fillId="0" borderId="3" xfId="2" applyNumberFormat="1" applyFont="1" applyFill="1" applyBorder="1" applyAlignment="1">
      <alignment horizontal="center" vertical="center" wrapText="1"/>
    </xf>
    <xf numFmtId="3" fontId="2" fillId="14" borderId="5" xfId="0" applyNumberFormat="1" applyFont="1" applyFill="1" applyBorder="1" applyAlignment="1">
      <alignment horizontal="center" vertical="center"/>
    </xf>
    <xf numFmtId="0" fontId="2" fillId="14" borderId="3" xfId="0" applyFont="1" applyFill="1" applyBorder="1" applyAlignment="1">
      <alignment horizontal="left" vertical="center" wrapText="1"/>
    </xf>
    <xf numFmtId="166" fontId="2" fillId="0" borderId="3" xfId="0" applyNumberFormat="1" applyFont="1" applyBorder="1" applyAlignment="1">
      <alignment horizontal="center" vertical="center"/>
    </xf>
    <xf numFmtId="165" fontId="26" fillId="0" borderId="3" xfId="2" applyNumberFormat="1" applyFont="1" applyBorder="1" applyAlignment="1">
      <alignment horizontal="left" vertical="center"/>
    </xf>
    <xf numFmtId="43" fontId="27" fillId="0" borderId="0" xfId="3" applyFont="1" applyBorder="1"/>
    <xf numFmtId="165" fontId="26" fillId="0" borderId="16" xfId="2" applyNumberFormat="1" applyFont="1" applyBorder="1" applyAlignment="1">
      <alignment horizontal="left" vertical="center"/>
    </xf>
    <xf numFmtId="165" fontId="2" fillId="0" borderId="3" xfId="2" applyNumberFormat="1" applyFont="1" applyFill="1" applyBorder="1" applyAlignment="1">
      <alignment horizontal="center" vertical="center"/>
    </xf>
    <xf numFmtId="167" fontId="1" fillId="3" borderId="12" xfId="0" applyNumberFormat="1" applyFont="1" applyFill="1" applyBorder="1" applyAlignment="1">
      <alignment vertical="center" wrapText="1"/>
    </xf>
    <xf numFmtId="167" fontId="2" fillId="0" borderId="3" xfId="0" applyNumberFormat="1" applyFont="1" applyBorder="1" applyAlignment="1">
      <alignment horizontal="center" vertical="center"/>
    </xf>
    <xf numFmtId="167" fontId="1" fillId="3" borderId="11" xfId="0" applyNumberFormat="1" applyFont="1" applyFill="1" applyBorder="1" applyAlignment="1">
      <alignment vertical="center" wrapText="1"/>
    </xf>
    <xf numFmtId="167" fontId="17" fillId="2" borderId="1" xfId="0" applyNumberFormat="1" applyFont="1" applyFill="1" applyBorder="1" applyAlignment="1">
      <alignment horizontal="center" vertical="center" wrapText="1"/>
    </xf>
    <xf numFmtId="167" fontId="17" fillId="2" borderId="0" xfId="0" applyNumberFormat="1" applyFont="1" applyFill="1" applyAlignment="1">
      <alignment horizontal="center" vertical="center" wrapText="1"/>
    </xf>
    <xf numFmtId="166" fontId="1" fillId="3" borderId="12" xfId="0" applyNumberFormat="1" applyFont="1" applyFill="1" applyBorder="1" applyAlignment="1">
      <alignment horizontal="center" vertical="center" wrapText="1"/>
    </xf>
    <xf numFmtId="166" fontId="1" fillId="3" borderId="11" xfId="0" applyNumberFormat="1" applyFont="1" applyFill="1" applyBorder="1" applyAlignment="1">
      <alignment vertical="center" wrapText="1"/>
    </xf>
    <xf numFmtId="166" fontId="1" fillId="3" borderId="11" xfId="0" applyNumberFormat="1" applyFont="1" applyFill="1" applyBorder="1" applyAlignment="1">
      <alignment horizontal="right" vertical="center" wrapText="1"/>
    </xf>
    <xf numFmtId="166" fontId="17" fillId="2" borderId="1" xfId="0" applyNumberFormat="1" applyFont="1" applyFill="1" applyBorder="1" applyAlignment="1">
      <alignment horizontal="center" vertical="center" wrapText="1"/>
    </xf>
    <xf numFmtId="0" fontId="25" fillId="0" borderId="3" xfId="0" applyFont="1" applyBorder="1" applyAlignment="1">
      <alignment horizontal="left" vertical="center" wrapText="1"/>
    </xf>
    <xf numFmtId="0" fontId="51" fillId="15" borderId="3" xfId="0" applyFont="1" applyFill="1" applyBorder="1" applyAlignment="1">
      <alignment horizontal="center"/>
    </xf>
    <xf numFmtId="0" fontId="58" fillId="0" borderId="3" xfId="0" applyFont="1" applyBorder="1" applyAlignment="1">
      <alignment vertical="center" wrapText="1"/>
    </xf>
    <xf numFmtId="0" fontId="58" fillId="0" borderId="3" xfId="0" applyFont="1" applyBorder="1" applyAlignment="1">
      <alignment horizontal="left" vertical="center" wrapText="1"/>
    </xf>
    <xf numFmtId="0" fontId="58" fillId="0" borderId="2" xfId="0" applyFont="1" applyBorder="1" applyAlignment="1">
      <alignment horizontal="left" vertical="center" wrapText="1"/>
    </xf>
    <xf numFmtId="0" fontId="58" fillId="8" borderId="3" xfId="0" applyFont="1" applyFill="1" applyBorder="1" applyAlignment="1">
      <alignment horizontal="center" wrapText="1"/>
    </xf>
    <xf numFmtId="0" fontId="58" fillId="13" borderId="3" xfId="0" applyFont="1" applyFill="1" applyBorder="1" applyAlignment="1">
      <alignment horizontal="left" vertical="center" wrapText="1"/>
    </xf>
    <xf numFmtId="0" fontId="26" fillId="0" borderId="5" xfId="0" applyFont="1" applyBorder="1" applyAlignment="1">
      <alignment vertical="center"/>
    </xf>
    <xf numFmtId="0" fontId="27" fillId="0" borderId="3" xfId="0" applyFont="1" applyBorder="1" applyAlignment="1">
      <alignment vertical="center"/>
    </xf>
    <xf numFmtId="0" fontId="26" fillId="0" borderId="6" xfId="0" applyFont="1" applyBorder="1" applyAlignment="1">
      <alignment vertical="center"/>
    </xf>
    <xf numFmtId="0" fontId="27" fillId="0" borderId="6" xfId="0" applyFont="1" applyBorder="1" applyAlignment="1">
      <alignment vertical="center"/>
    </xf>
    <xf numFmtId="0" fontId="27" fillId="0" borderId="0" xfId="0" applyFont="1" applyAlignment="1">
      <alignment vertical="center"/>
    </xf>
    <xf numFmtId="0" fontId="27" fillId="0" borderId="3" xfId="0" applyFont="1" applyBorder="1" applyAlignment="1">
      <alignment horizontal="left" vertical="center"/>
    </xf>
    <xf numFmtId="0" fontId="26" fillId="0" borderId="3" xfId="0" applyFont="1" applyBorder="1" applyAlignment="1">
      <alignment vertical="center"/>
    </xf>
    <xf numFmtId="0" fontId="26" fillId="0" borderId="14" xfId="0" applyFont="1" applyBorder="1" applyAlignment="1">
      <alignment vertical="center"/>
    </xf>
    <xf numFmtId="0" fontId="55" fillId="0" borderId="3" xfId="4" applyBorder="1" applyAlignment="1">
      <alignment vertical="center"/>
    </xf>
    <xf numFmtId="0" fontId="61" fillId="0" borderId="3" xfId="0" applyFont="1" applyBorder="1" applyAlignment="1">
      <alignment horizontal="center" vertical="center"/>
    </xf>
    <xf numFmtId="0" fontId="26" fillId="0" borderId="0" xfId="0" applyFont="1" applyAlignment="1">
      <alignment horizontal="left" vertical="center" wrapText="1"/>
    </xf>
    <xf numFmtId="0" fontId="26" fillId="0" borderId="42" xfId="0" applyFont="1" applyBorder="1" applyAlignment="1">
      <alignment horizontal="left" vertic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3" fontId="40" fillId="7" borderId="8" xfId="0" applyNumberFormat="1" applyFont="1" applyFill="1" applyBorder="1" applyAlignment="1">
      <alignment horizontal="center" wrapText="1"/>
    </xf>
    <xf numFmtId="3" fontId="40" fillId="7" borderId="28" xfId="0" applyNumberFormat="1" applyFont="1" applyFill="1" applyBorder="1" applyAlignment="1">
      <alignment horizontal="center" wrapText="1"/>
    </xf>
    <xf numFmtId="3" fontId="40" fillId="7" borderId="37" xfId="0" applyNumberFormat="1" applyFont="1" applyFill="1" applyBorder="1" applyAlignment="1">
      <alignment horizontal="center" wrapText="1"/>
    </xf>
    <xf numFmtId="3" fontId="40" fillId="7" borderId="40" xfId="0" applyNumberFormat="1" applyFont="1" applyFill="1" applyBorder="1" applyAlignment="1">
      <alignment horizontal="center" wrapText="1"/>
    </xf>
    <xf numFmtId="0" fontId="36" fillId="7" borderId="36" xfId="0" applyFont="1" applyFill="1" applyBorder="1" applyAlignment="1">
      <alignment horizontal="center" vertical="center" wrapText="1"/>
    </xf>
    <xf numFmtId="0" fontId="36" fillId="7" borderId="29"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6" fillId="7" borderId="41" xfId="0" applyFont="1" applyFill="1" applyBorder="1" applyAlignment="1">
      <alignment horizontal="center" vertical="center" wrapText="1"/>
    </xf>
    <xf numFmtId="0" fontId="36" fillId="7" borderId="38" xfId="0" applyFont="1" applyFill="1" applyBorder="1" applyAlignment="1">
      <alignment horizontal="center" vertical="center" wrapText="1"/>
    </xf>
    <xf numFmtId="0" fontId="39" fillId="7" borderId="39" xfId="0" applyFont="1" applyFill="1" applyBorder="1" applyAlignment="1">
      <alignment vertical="center"/>
    </xf>
    <xf numFmtId="0" fontId="39" fillId="7" borderId="40" xfId="0" applyFont="1" applyFill="1" applyBorder="1"/>
    <xf numFmtId="0" fontId="26" fillId="0" borderId="21" xfId="0" applyFont="1" applyBorder="1" applyAlignment="1">
      <alignment horizontal="left" vertical="center"/>
    </xf>
    <xf numFmtId="0" fontId="26" fillId="0" borderId="22" xfId="0" applyFont="1" applyBorder="1" applyAlignment="1">
      <alignment horizontal="left" vertical="center"/>
    </xf>
    <xf numFmtId="0" fontId="26" fillId="0" borderId="23" xfId="0" applyFont="1" applyBorder="1" applyAlignment="1">
      <alignment horizontal="left" vertical="center"/>
    </xf>
    <xf numFmtId="0" fontId="36" fillId="7" borderId="21" xfId="0" applyFont="1" applyFill="1" applyBorder="1" applyAlignment="1">
      <alignment horizontal="center" vertical="top" wrapText="1"/>
    </xf>
    <xf numFmtId="0" fontId="36" fillId="7" borderId="22" xfId="0" applyFont="1" applyFill="1" applyBorder="1" applyAlignment="1">
      <alignment horizontal="center" vertical="top" wrapText="1"/>
    </xf>
    <xf numFmtId="0" fontId="44" fillId="0" borderId="12" xfId="0" applyFont="1" applyBorder="1" applyAlignment="1">
      <alignment horizontal="center" vertical="center" wrapText="1"/>
    </xf>
    <xf numFmtId="0" fontId="46" fillId="0" borderId="20" xfId="0" applyFont="1" applyBorder="1" applyAlignment="1">
      <alignment horizontal="center" vertical="center"/>
    </xf>
    <xf numFmtId="0" fontId="46" fillId="0" borderId="19" xfId="0" applyFont="1" applyBorder="1" applyAlignment="1">
      <alignment horizontal="center" vertical="center"/>
    </xf>
    <xf numFmtId="0" fontId="27" fillId="0" borderId="1" xfId="0" applyFont="1" applyBorder="1"/>
    <xf numFmtId="0" fontId="33" fillId="0" borderId="0" xfId="0" applyFont="1" applyAlignment="1">
      <alignment horizontal="center" vertical="center"/>
    </xf>
    <xf numFmtId="0" fontId="43" fillId="0" borderId="28" xfId="0" applyFont="1" applyBorder="1" applyAlignment="1">
      <alignment horizontal="center" vertical="center" wrapText="1"/>
    </xf>
    <xf numFmtId="0" fontId="43" fillId="0" borderId="28" xfId="0" applyFont="1" applyBorder="1" applyAlignment="1">
      <alignment horizontal="center" vertical="center"/>
    </xf>
    <xf numFmtId="0" fontId="34" fillId="10" borderId="12" xfId="0" applyFont="1" applyFill="1" applyBorder="1" applyAlignment="1">
      <alignment horizontal="center" vertical="center"/>
    </xf>
    <xf numFmtId="0" fontId="34" fillId="10" borderId="20" xfId="0" applyFont="1" applyFill="1" applyBorder="1" applyAlignment="1">
      <alignment horizontal="center" vertical="center"/>
    </xf>
    <xf numFmtId="0" fontId="34" fillId="10" borderId="19" xfId="0" applyFont="1" applyFill="1" applyBorder="1" applyAlignment="1">
      <alignment horizontal="center" vertical="center"/>
    </xf>
    <xf numFmtId="0" fontId="34" fillId="0" borderId="12" xfId="0" applyFont="1" applyBorder="1" applyAlignment="1">
      <alignment horizontal="center" wrapText="1"/>
    </xf>
    <xf numFmtId="0" fontId="34" fillId="0" borderId="20" xfId="0" applyFont="1" applyBorder="1" applyAlignment="1">
      <alignment horizontal="center" wrapText="1"/>
    </xf>
    <xf numFmtId="0" fontId="34" fillId="0" borderId="19" xfId="0" applyFont="1" applyBorder="1" applyAlignment="1">
      <alignment horizontal="center" wrapText="1"/>
    </xf>
    <xf numFmtId="0" fontId="27" fillId="0" borderId="3" xfId="0" applyFont="1" applyBorder="1" applyAlignment="1">
      <alignment horizontal="center"/>
    </xf>
    <xf numFmtId="0" fontId="36" fillId="8" borderId="49" xfId="0" applyFont="1" applyFill="1" applyBorder="1" applyAlignment="1">
      <alignment horizontal="center" vertical="center" wrapText="1"/>
    </xf>
    <xf numFmtId="0" fontId="36" fillId="8" borderId="23" xfId="0" applyFont="1" applyFill="1" applyBorder="1" applyAlignment="1">
      <alignment horizontal="center" vertical="center" wrapText="1"/>
    </xf>
    <xf numFmtId="0" fontId="36" fillId="8" borderId="10" xfId="0" applyFont="1" applyFill="1" applyBorder="1" applyAlignment="1">
      <alignment horizontal="center" vertical="center" wrapText="1"/>
    </xf>
    <xf numFmtId="0" fontId="36" fillId="8" borderId="44" xfId="0" applyFont="1" applyFill="1" applyBorder="1" applyAlignment="1">
      <alignment horizontal="center" vertical="center" wrapText="1"/>
    </xf>
    <xf numFmtId="3" fontId="36" fillId="8" borderId="7" xfId="0" applyNumberFormat="1" applyFont="1" applyFill="1" applyBorder="1" applyAlignment="1">
      <alignment horizontal="center" vertical="center" wrapText="1"/>
    </xf>
    <xf numFmtId="3" fontId="36" fillId="8" borderId="50" xfId="0" applyNumberFormat="1"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26" fillId="3" borderId="19" xfId="0" applyFont="1" applyFill="1" applyBorder="1" applyAlignment="1">
      <alignment horizontal="center" vertical="center"/>
    </xf>
    <xf numFmtId="0" fontId="26"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7" xfId="0" applyFont="1" applyBorder="1" applyAlignment="1">
      <alignment horizontal="left" vertical="center" wrapText="1"/>
    </xf>
    <xf numFmtId="0" fontId="13" fillId="0" borderId="24" xfId="0" applyFont="1"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19" fillId="0" borderId="24" xfId="0" applyFont="1" applyBorder="1" applyAlignment="1">
      <alignment vertical="center" wrapText="1"/>
    </xf>
    <xf numFmtId="0" fontId="19" fillId="10" borderId="24" xfId="0" applyFont="1" applyFill="1" applyBorder="1" applyAlignment="1">
      <alignment horizontal="center" vertical="center" wrapText="1"/>
    </xf>
    <xf numFmtId="0" fontId="0" fillId="10" borderId="25" xfId="0" applyFill="1" applyBorder="1" applyAlignment="1">
      <alignment horizontal="center" vertical="center" wrapText="1"/>
    </xf>
    <xf numFmtId="0" fontId="0" fillId="10" borderId="26" xfId="0" applyFill="1" applyBorder="1" applyAlignment="1">
      <alignment horizontal="center" vertical="center" wrapText="1"/>
    </xf>
    <xf numFmtId="0" fontId="19" fillId="4" borderId="24" xfId="0" applyFont="1" applyFill="1" applyBorder="1" applyAlignment="1">
      <alignment vertical="center" wrapText="1"/>
    </xf>
    <xf numFmtId="0" fontId="0" fillId="4" borderId="25" xfId="0" applyFill="1" applyBorder="1" applyAlignment="1">
      <alignment vertical="center" wrapText="1"/>
    </xf>
    <xf numFmtId="0" fontId="0" fillId="4" borderId="26" xfId="0" applyFill="1" applyBorder="1" applyAlignment="1">
      <alignment vertical="center" wrapText="1"/>
    </xf>
    <xf numFmtId="0" fontId="22" fillId="0" borderId="12" xfId="0" applyFont="1" applyBorder="1" applyAlignment="1">
      <alignment horizontal="center" vertical="center"/>
    </xf>
    <xf numFmtId="0" fontId="22" fillId="0" borderId="20" xfId="0" applyFont="1" applyBorder="1" applyAlignment="1">
      <alignment horizontal="center" vertical="center"/>
    </xf>
    <xf numFmtId="0" fontId="22" fillId="0" borderId="19" xfId="0" applyFont="1" applyBorder="1" applyAlignment="1">
      <alignment horizontal="center" vertical="center"/>
    </xf>
    <xf numFmtId="0" fontId="20" fillId="10" borderId="12" xfId="0" applyFont="1" applyFill="1" applyBorder="1" applyAlignment="1">
      <alignment horizontal="center" vertical="center"/>
    </xf>
    <xf numFmtId="0" fontId="20" fillId="10" borderId="20" xfId="0" applyFont="1" applyFill="1" applyBorder="1" applyAlignment="1">
      <alignment horizontal="center" vertical="center"/>
    </xf>
    <xf numFmtId="0" fontId="20" fillId="10" borderId="19" xfId="0" applyFont="1" applyFill="1" applyBorder="1" applyAlignment="1">
      <alignment horizontal="center" vertical="center"/>
    </xf>
    <xf numFmtId="0" fontId="19" fillId="0" borderId="24" xfId="0" applyFont="1" applyBorder="1" applyAlignment="1">
      <alignment wrapText="1"/>
    </xf>
    <xf numFmtId="0" fontId="0" fillId="0" borderId="25" xfId="0" applyBorder="1" applyAlignment="1">
      <alignment wrapText="1"/>
    </xf>
    <xf numFmtId="0" fontId="0" fillId="0" borderId="26" xfId="0" applyBorder="1" applyAlignment="1">
      <alignment wrapText="1"/>
    </xf>
    <xf numFmtId="0" fontId="21" fillId="0" borderId="12" xfId="0" applyFont="1" applyBorder="1" applyAlignment="1">
      <alignment horizontal="center" vertical="center"/>
    </xf>
    <xf numFmtId="0" fontId="21" fillId="0" borderId="20" xfId="0" applyFont="1" applyBorder="1" applyAlignment="1">
      <alignment horizontal="center" vertical="center"/>
    </xf>
    <xf numFmtId="0" fontId="21" fillId="0" borderId="19" xfId="0" applyFont="1" applyBorder="1" applyAlignment="1">
      <alignment horizontal="center" vertical="center"/>
    </xf>
    <xf numFmtId="0" fontId="0" fillId="0" borderId="3" xfId="0" applyBorder="1" applyAlignment="1">
      <alignment horizontal="center" wrapText="1"/>
    </xf>
    <xf numFmtId="0" fontId="25" fillId="0" borderId="4" xfId="0" applyFont="1" applyBorder="1" applyAlignment="1">
      <alignment horizontal="center" wrapText="1"/>
    </xf>
    <xf numFmtId="0" fontId="25" fillId="0" borderId="2" xfId="0" applyFont="1" applyBorder="1" applyAlignment="1">
      <alignment horizontal="center" wrapText="1"/>
    </xf>
    <xf numFmtId="0" fontId="25" fillId="0" borderId="13" xfId="0" applyFont="1" applyBorder="1" applyAlignment="1">
      <alignment horizontal="center"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13" xfId="0" applyBorder="1" applyAlignment="1">
      <alignment horizontal="center" vertical="top" wrapText="1"/>
    </xf>
    <xf numFmtId="0" fontId="0" fillId="0" borderId="4" xfId="0" applyBorder="1" applyAlignment="1">
      <alignment horizontal="center" wrapText="1"/>
    </xf>
    <xf numFmtId="0" fontId="0" fillId="0" borderId="2" xfId="0" applyBorder="1" applyAlignment="1">
      <alignment horizontal="center" wrapText="1"/>
    </xf>
    <xf numFmtId="0" fontId="0" fillId="0" borderId="13" xfId="0" applyBorder="1" applyAlignment="1">
      <alignment horizontal="center" wrapText="1"/>
    </xf>
    <xf numFmtId="0" fontId="25" fillId="0" borderId="10" xfId="0" applyFont="1" applyBorder="1" applyAlignment="1">
      <alignment horizontal="left" vertical="top" wrapText="1"/>
    </xf>
    <xf numFmtId="0" fontId="25" fillId="0" borderId="5" xfId="0" applyFont="1" applyBorder="1" applyAlignment="1">
      <alignment horizontal="left" vertical="top" wrapText="1"/>
    </xf>
    <xf numFmtId="0" fontId="0" fillId="0" borderId="4"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56" fillId="0" borderId="1" xfId="0" applyFont="1" applyBorder="1" applyAlignment="1">
      <alignment horizontal="center" vertical="center"/>
    </xf>
    <xf numFmtId="0" fontId="57" fillId="0" borderId="21" xfId="0" applyFont="1" applyBorder="1" applyAlignment="1">
      <alignment horizontal="left" vertical="center" wrapText="1"/>
    </xf>
    <xf numFmtId="0" fontId="57" fillId="0" borderId="22" xfId="0" applyFont="1" applyBorder="1" applyAlignment="1">
      <alignment horizontal="left" vertical="center"/>
    </xf>
    <xf numFmtId="0" fontId="57" fillId="0" borderId="23" xfId="0" applyFont="1" applyBorder="1" applyAlignment="1">
      <alignment horizontal="left" vertical="center"/>
    </xf>
  </cellXfs>
  <cellStyles count="5">
    <cellStyle name="Lien hypertexte" xfId="4" builtinId="8"/>
    <cellStyle name="Milliers" xfId="3" builtinId="3"/>
    <cellStyle name="Monétaire" xfId="2" builtinId="4"/>
    <cellStyle name="Normal" xfId="0" builtinId="0"/>
    <cellStyle name="Pourcentage" xfId="1" builtinId="5"/>
  </cellStyles>
  <dxfs count="0"/>
  <tableStyles count="0" defaultTableStyle="TableStyleMedium9" defaultPivotStyle="PivotStyleLight16"/>
  <colors>
    <mruColors>
      <color rgb="FFC4D79B"/>
      <color rgb="FFF2DCDB"/>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16B-402E-87FC-CA07AD51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16B-402E-87FC-CA07AD51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516B-402E-87FC-CA07AD51D40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'AAP-DGOS_GBudget'!$A$106:$A$108</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'AAP-DGOS_GBudget'!$B$106:$B$108</c:f>
              <c:numCache>
                <c:formatCode>0%</c:formatCode>
                <c:ptCount val="3"/>
                <c:pt idx="0">
                  <c:v>0</c:v>
                </c:pt>
                <c:pt idx="1">
                  <c:v>0</c:v>
                </c:pt>
                <c:pt idx="2">
                  <c:v>0</c:v>
                </c:pt>
              </c:numCache>
            </c:numRef>
          </c:val>
          <c:extLst>
            <c:ext xmlns:c16="http://schemas.microsoft.com/office/drawing/2014/chart" uri="{C3380CC4-5D6E-409C-BE32-E72D297353CC}">
              <c16:uniqueId val="{00000006-516B-402E-87FC-CA07AD51D40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82E-47E7-ADA1-09AB965E6F70}"/>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82E-47E7-ADA1-09AB965E6F70}"/>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B82E-47E7-ADA1-09AB965E6F7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Exemple!$A$112:$A$114</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Exemple!$B$112:$B$114</c:f>
              <c:numCache>
                <c:formatCode>0%</c:formatCode>
                <c:ptCount val="3"/>
                <c:pt idx="0">
                  <c:v>0.54437203981320859</c:v>
                </c:pt>
                <c:pt idx="1">
                  <c:v>0.28281140122008219</c:v>
                </c:pt>
                <c:pt idx="2">
                  <c:v>0.17281655896670925</c:v>
                </c:pt>
              </c:numCache>
            </c:numRef>
          </c:val>
          <c:extLst>
            <c:ext xmlns:c16="http://schemas.microsoft.com/office/drawing/2014/chart" uri="{C3380CC4-5D6E-409C-BE32-E72D297353CC}">
              <c16:uniqueId val="{00000006-B82E-47E7-ADA1-09AB965E6F70}"/>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299357</xdr:colOff>
      <xdr:row>91</xdr:row>
      <xdr:rowOff>149678</xdr:rowOff>
    </xdr:from>
    <xdr:to>
      <xdr:col>5</xdr:col>
      <xdr:colOff>34419</xdr:colOff>
      <xdr:row>113</xdr:row>
      <xdr:rowOff>62112</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7</xdr:row>
      <xdr:rowOff>19050</xdr:rowOff>
    </xdr:from>
    <xdr:to>
      <xdr:col>0</xdr:col>
      <xdr:colOff>714375</xdr:colOff>
      <xdr:row>7</xdr:row>
      <xdr:rowOff>933450</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104775" y="1952625"/>
          <a:ext cx="609600" cy="914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16</xdr:row>
      <xdr:rowOff>9525</xdr:rowOff>
    </xdr:from>
    <xdr:to>
      <xdr:col>0</xdr:col>
      <xdr:colOff>714375</xdr:colOff>
      <xdr:row>17</xdr:row>
      <xdr:rowOff>0</xdr:rowOff>
    </xdr:to>
    <xdr:sp macro="" textlink="">
      <xdr:nvSpPr>
        <xdr:cNvPr id="3" name="Flèche droite 2">
          <a:extLst>
            <a:ext uri="{FF2B5EF4-FFF2-40B4-BE49-F238E27FC236}">
              <a16:creationId xmlns:a16="http://schemas.microsoft.com/office/drawing/2014/main" id="{00000000-0008-0000-0100-000003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30</xdr:row>
      <xdr:rowOff>9525</xdr:rowOff>
    </xdr:from>
    <xdr:to>
      <xdr:col>0</xdr:col>
      <xdr:colOff>714375</xdr:colOff>
      <xdr:row>31</xdr:row>
      <xdr:rowOff>0</xdr:rowOff>
    </xdr:to>
    <xdr:sp macro="" textlink="">
      <xdr:nvSpPr>
        <xdr:cNvPr id="5" name="Flèche droite 4">
          <a:extLst>
            <a:ext uri="{FF2B5EF4-FFF2-40B4-BE49-F238E27FC236}">
              <a16:creationId xmlns:a16="http://schemas.microsoft.com/office/drawing/2014/main" id="{00000000-0008-0000-0100-000005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50</xdr:row>
      <xdr:rowOff>9525</xdr:rowOff>
    </xdr:from>
    <xdr:to>
      <xdr:col>0</xdr:col>
      <xdr:colOff>714375</xdr:colOff>
      <xdr:row>51</xdr:row>
      <xdr:rowOff>0</xdr:rowOff>
    </xdr:to>
    <xdr:sp macro="" textlink="">
      <xdr:nvSpPr>
        <xdr:cNvPr id="6" name="Flèche droite 5">
          <a:extLst>
            <a:ext uri="{FF2B5EF4-FFF2-40B4-BE49-F238E27FC236}">
              <a16:creationId xmlns:a16="http://schemas.microsoft.com/office/drawing/2014/main" id="{00000000-0008-0000-0100-000006000000}"/>
            </a:ext>
          </a:extLst>
        </xdr:cNvPr>
        <xdr:cNvSpPr/>
      </xdr:nvSpPr>
      <xdr:spPr>
        <a:xfrm>
          <a:off x="57150" y="9648825"/>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104775</xdr:colOff>
      <xdr:row>65</xdr:row>
      <xdr:rowOff>19050</xdr:rowOff>
    </xdr:from>
    <xdr:to>
      <xdr:col>0</xdr:col>
      <xdr:colOff>714375</xdr:colOff>
      <xdr:row>65</xdr:row>
      <xdr:rowOff>933450</xdr:rowOff>
    </xdr:to>
    <xdr:sp macro="" textlink="">
      <xdr:nvSpPr>
        <xdr:cNvPr id="7" name="Flèche droite 6">
          <a:extLst>
            <a:ext uri="{FF2B5EF4-FFF2-40B4-BE49-F238E27FC236}">
              <a16:creationId xmlns:a16="http://schemas.microsoft.com/office/drawing/2014/main" id="{00000000-0008-0000-0100-000007000000}"/>
            </a:ext>
          </a:extLst>
        </xdr:cNvPr>
        <xdr:cNvSpPr/>
      </xdr:nvSpPr>
      <xdr:spPr>
        <a:xfrm>
          <a:off x="104775" y="1962150"/>
          <a:ext cx="609600" cy="914400"/>
        </a:xfrm>
        <a:prstGeom prst="rightArrow">
          <a:avLst/>
        </a:prstGeom>
        <a:solidFill>
          <a:srgbClr val="C6468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299357</xdr:colOff>
      <xdr:row>97</xdr:row>
      <xdr:rowOff>149678</xdr:rowOff>
    </xdr:from>
    <xdr:to>
      <xdr:col>5</xdr:col>
      <xdr:colOff>34419</xdr:colOff>
      <xdr:row>119</xdr:row>
      <xdr:rowOff>62112</xdr:rowOff>
    </xdr:to>
    <xdr:graphicFrame macro="">
      <xdr:nvGraphicFramePr>
        <xdr:cNvPr id="2" name="Graphique 1">
          <a:extLst>
            <a:ext uri="{FF2B5EF4-FFF2-40B4-BE49-F238E27FC236}">
              <a16:creationId xmlns:a16="http://schemas.microsoft.com/office/drawing/2014/main" id="{C71075F3-19EF-4F92-81FF-062C881A95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 dT="2024-07-09T09:15:24.94" personId="{00000000-0000-0000-0000-000000000000}" id="{1C3C4E06-D7C7-4956-BE6B-843E25B8F074}">
    <text>Durée total projet : Durée en mois entre le succès à l’AAP et la publication des résultats.
Durée suivi : délai entre l'inclusion du patient et la dernière visite de suivi</text>
  </threadedComment>
  <threadedComment ref="D5" dT="2024-07-09T09:15:24.94" personId="{00000000-0000-0000-0000-000000000000}" id="{7848C1FF-8B1F-4CF3-8B90-D6C04443271E}">
    <text>Durée total projet : Durée en mois entre le succès à l’AAP et la publication des résultats.
Durée suivi : délai entre l'inclusion du patient et la dernière visite de suivi</text>
  </threadedComment>
  <threadedComment ref="A68" dT="2024-07-09T14:16:19.73" personId="{00000000-0000-0000-0000-000000000000}" id="{8A21AAAC-2C2F-4B53-8174-E88042228049}">
    <text>Ces dépenses doivent être engagées sous forme de location ou crédit bail</text>
  </threadedComment>
  <threadedComment ref="A76" dT="2024-06-11T13:24:28.78" personId="{00000000-0000-0000-0000-000000000000}" id="{B060D369-0C99-4519-8D81-A1D61C68372E}">
    <text>Une ligne par type de produit. Ces dépenses doivent être engagées sous forme de location ou crédit bail (voir FAQ)</text>
  </threadedComment>
  <threadedComment ref="A88" dT="2024-06-11T14:37:51.87" personId="{00000000-0000-0000-0000-000000000000}" id="{F5F2702A-2C01-49E5-ABAE-87E744FDDA8E}">
    <text>Une ligne par catégorie de prestation (transport, repas, hébergement) avec prix unitaire (A) et volume (B)</text>
  </threadedComment>
  <threadedComment ref="A90" dT="2024-06-11T14:39:29.90" personId="{00000000-0000-0000-0000-000000000000}" id="{1574DFA6-FCB0-4BDF-9DC2-DD84B1010CB9}">
    <text>Détailler les frais d’organisation de réunions (Une ligne par catégorie de prestation (transport, repas, hébergements…) avec le prix unitaire (A) et le volume (B).</text>
  </threadedComment>
</ThreadedComments>
</file>

<file path=xl/threadedComments/threadedComment2.xml><?xml version="1.0" encoding="utf-8"?>
<ThreadedComments xmlns="http://schemas.microsoft.com/office/spreadsheetml/2018/threadedcomments" xmlns:x="http://schemas.openxmlformats.org/spreadsheetml/2006/main">
  <threadedComment ref="A5" dT="2024-07-09T09:15:24.94" personId="{00000000-0000-0000-0000-000000000000}" id="{0A2FCAF9-58E4-40D6-AA57-C9E850F07838}">
    <text>Durée total projet : Durée en mois entre le succès à l’AAP et la publication des résultats.
Durée suivi : délai entre l'inclusion du patient et la dernière visite de suivi</text>
  </threadedComment>
  <threadedComment ref="D5" dT="2024-07-09T09:15:24.94" personId="{00000000-0000-0000-0000-000000000000}" id="{516DB23C-9F96-4639-9EA5-1A6EFFD5DD28}">
    <text>Durée total projet : Durée en mois entre le succès à l’AAP et la publication des résultats.
Durée suivi : délai entre l'inclusion du patient et la dernière visite de suivi</text>
  </threadedComment>
  <threadedComment ref="A79" dT="2024-06-11T13:24:28.78" personId="{00000000-0000-0000-0000-000000000000}" id="{A375FA8D-6221-4BCA-A10F-B9BABA2DFD72}">
    <text>Une ligne par type de produit. Ces dépenses doivent être engagées sous forme de location ou crédit bail (voir FAQ)</text>
  </threadedComment>
  <threadedComment ref="A80" dT="2024-06-11T13:24:28.78" personId="{00000000-0000-0000-0000-000000000000}" id="{D469A581-8062-4DF9-90DD-ED8839189AB1}">
    <text>Une ligne par type de produit. Ces dépenses doivent être engagées sous forme de location ou crédit bail (voir FAQ)</text>
  </threadedComment>
  <threadedComment ref="A94" dT="2024-06-11T14:37:51.87" personId="{00000000-0000-0000-0000-000000000000}" id="{E2EFAA21-1CB2-43E4-AD4C-DAAEBEB6231E}">
    <text>Une ligne par catégorie de prestation (transport, repas, hébergement) avec prix unitaire (A) et volume (B)</text>
  </threadedComment>
  <threadedComment ref="A96" dT="2024-06-11T14:39:29.90" personId="{00000000-0000-0000-0000-000000000000}" id="{CCDEF291-42B8-4998-97A4-00BB9CA86360}">
    <text>Détailler les frais d’organisation de réunions (Une ligne par catégorie de prestation (transport, repas, hébergements…) avec le prix unitaire (A) et le volume (B).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7" Type="http://schemas.microsoft.com/office/2017/10/relationships/threadedComment" Target="../threadedComments/threadedComment2.xml"/><Relationship Id="rId2" Type="http://schemas.openxmlformats.org/officeDocument/2006/relationships/hyperlink" Target="mailto:nom-prenom-nom.prenom@email.fr%20-%2006.23.23.23.23" TargetMode="External"/><Relationship Id="rId1" Type="http://schemas.openxmlformats.org/officeDocument/2006/relationships/hyperlink" Target="mailto:nom-prenom-nom.prenom@email.fr%20-%2006.22.22.22.22"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24558-ADE2-46F2-AD88-82358A39AC4B}">
  <sheetPr>
    <tabColor rgb="FFFFC000"/>
  </sheetPr>
  <dimension ref="B2:B4"/>
  <sheetViews>
    <sheetView workbookViewId="0">
      <selection activeCell="B25" sqref="B25"/>
    </sheetView>
  </sheetViews>
  <sheetFormatPr baseColWidth="10" defaultRowHeight="15" x14ac:dyDescent="0.25"/>
  <cols>
    <col min="2" max="2" width="60.42578125" customWidth="1"/>
  </cols>
  <sheetData>
    <row r="2" spans="2:2" ht="18.75" x14ac:dyDescent="0.3">
      <c r="B2" s="173" t="s">
        <v>300</v>
      </c>
    </row>
    <row r="3" spans="2:2" ht="30" x14ac:dyDescent="0.25">
      <c r="B3" s="172" t="s">
        <v>302</v>
      </c>
    </row>
    <row r="4" spans="2:2" ht="30" x14ac:dyDescent="0.25">
      <c r="B4" s="172" t="s">
        <v>301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EA37-9D8E-4478-80C2-AA457F8BE115}">
  <sheetPr>
    <tabColor rgb="FF00B050"/>
    <pageSetUpPr fitToPage="1"/>
  </sheetPr>
  <dimension ref="B2:C42"/>
  <sheetViews>
    <sheetView zoomScaleNormal="100" workbookViewId="0">
      <selection activeCell="C13" sqref="C13"/>
    </sheetView>
  </sheetViews>
  <sheetFormatPr baseColWidth="10" defaultRowHeight="15" x14ac:dyDescent="0.25"/>
  <cols>
    <col min="2" max="2" width="60.42578125" customWidth="1"/>
    <col min="3" max="3" width="122.7109375" customWidth="1"/>
  </cols>
  <sheetData>
    <row r="2" spans="2:3" ht="18.75" x14ac:dyDescent="0.3">
      <c r="B2" s="135" t="s">
        <v>187</v>
      </c>
      <c r="C2" s="135" t="s">
        <v>204</v>
      </c>
    </row>
    <row r="3" spans="2:3" ht="180" x14ac:dyDescent="0.25">
      <c r="B3" s="136" t="s">
        <v>304</v>
      </c>
      <c r="C3" s="114" t="s">
        <v>285</v>
      </c>
    </row>
    <row r="4" spans="2:3" x14ac:dyDescent="0.25">
      <c r="B4" s="137" t="s">
        <v>134</v>
      </c>
      <c r="C4" s="138" t="s">
        <v>180</v>
      </c>
    </row>
    <row r="5" spans="2:3" x14ac:dyDescent="0.25">
      <c r="B5" s="139" t="s">
        <v>135</v>
      </c>
      <c r="C5" s="138" t="s">
        <v>181</v>
      </c>
    </row>
    <row r="6" spans="2:3" ht="33" customHeight="1" x14ac:dyDescent="0.25">
      <c r="B6" s="140" t="s">
        <v>287</v>
      </c>
      <c r="C6" s="144" t="s">
        <v>289</v>
      </c>
    </row>
    <row r="7" spans="2:3" ht="33" customHeight="1" x14ac:dyDescent="0.25">
      <c r="B7" s="140" t="s">
        <v>288</v>
      </c>
      <c r="C7" s="144" t="s">
        <v>290</v>
      </c>
    </row>
    <row r="8" spans="2:3" ht="45.75" customHeight="1" x14ac:dyDescent="0.25">
      <c r="B8" s="140" t="s">
        <v>292</v>
      </c>
      <c r="C8" s="144" t="s">
        <v>293</v>
      </c>
    </row>
    <row r="9" spans="2:3" ht="45.75" customHeight="1" x14ac:dyDescent="0.25">
      <c r="B9" s="140" t="s">
        <v>294</v>
      </c>
      <c r="C9" s="144" t="s">
        <v>299</v>
      </c>
    </row>
    <row r="10" spans="2:3" ht="120" x14ac:dyDescent="0.25">
      <c r="B10" s="140" t="s">
        <v>141</v>
      </c>
      <c r="C10" s="114" t="s">
        <v>266</v>
      </c>
    </row>
    <row r="11" spans="2:3" ht="75" x14ac:dyDescent="0.25">
      <c r="B11" s="140" t="s">
        <v>142</v>
      </c>
      <c r="C11" s="114" t="s">
        <v>182</v>
      </c>
    </row>
    <row r="12" spans="2:3" ht="92.25" customHeight="1" x14ac:dyDescent="0.25">
      <c r="B12" s="148" t="s">
        <v>208</v>
      </c>
      <c r="C12" s="144" t="s">
        <v>209</v>
      </c>
    </row>
    <row r="13" spans="2:3" ht="105" x14ac:dyDescent="0.25">
      <c r="B13" s="141" t="s">
        <v>183</v>
      </c>
      <c r="C13" s="114" t="s">
        <v>184</v>
      </c>
    </row>
    <row r="14" spans="2:3" ht="180" x14ac:dyDescent="0.25">
      <c r="B14" s="140" t="s">
        <v>185</v>
      </c>
      <c r="C14" s="114" t="s">
        <v>186</v>
      </c>
    </row>
    <row r="15" spans="2:3" x14ac:dyDescent="0.25">
      <c r="B15" s="141" t="s">
        <v>68</v>
      </c>
      <c r="C15" s="114" t="s">
        <v>267</v>
      </c>
    </row>
    <row r="16" spans="2:3" ht="30" x14ac:dyDescent="0.25">
      <c r="B16" s="140" t="s">
        <v>70</v>
      </c>
      <c r="C16" s="114" t="s">
        <v>190</v>
      </c>
    </row>
    <row r="17" spans="2:3" ht="105" x14ac:dyDescent="0.25">
      <c r="B17" s="142" t="s">
        <v>205</v>
      </c>
      <c r="C17" s="114" t="s">
        <v>188</v>
      </c>
    </row>
    <row r="18" spans="2:3" ht="105" x14ac:dyDescent="0.25">
      <c r="B18" s="142" t="s">
        <v>40</v>
      </c>
      <c r="C18" s="114" t="s">
        <v>189</v>
      </c>
    </row>
    <row r="19" spans="2:3" ht="105" x14ac:dyDescent="0.25">
      <c r="B19" s="142" t="s">
        <v>41</v>
      </c>
      <c r="C19" s="114" t="s">
        <v>189</v>
      </c>
    </row>
    <row r="20" spans="2:3" ht="45" x14ac:dyDescent="0.25">
      <c r="B20" s="143" t="s">
        <v>53</v>
      </c>
      <c r="C20" s="144" t="s">
        <v>191</v>
      </c>
    </row>
    <row r="21" spans="2:3" ht="135" x14ac:dyDescent="0.25">
      <c r="B21" s="145" t="s">
        <v>178</v>
      </c>
      <c r="C21" s="144" t="s">
        <v>206</v>
      </c>
    </row>
    <row r="22" spans="2:3" ht="75" x14ac:dyDescent="0.25">
      <c r="B22" s="174" t="s">
        <v>268</v>
      </c>
      <c r="C22" s="114" t="s">
        <v>280</v>
      </c>
    </row>
    <row r="23" spans="2:3" ht="75" x14ac:dyDescent="0.25">
      <c r="B23" s="141" t="s">
        <v>269</v>
      </c>
      <c r="C23" s="114" t="s">
        <v>281</v>
      </c>
    </row>
    <row r="24" spans="2:3" ht="75" x14ac:dyDescent="0.25">
      <c r="B24" s="141" t="s">
        <v>270</v>
      </c>
      <c r="C24" s="114" t="s">
        <v>282</v>
      </c>
    </row>
    <row r="25" spans="2:3" ht="105" x14ac:dyDescent="0.25">
      <c r="B25" s="141" t="s">
        <v>271</v>
      </c>
      <c r="C25" s="114" t="s">
        <v>283</v>
      </c>
    </row>
    <row r="26" spans="2:3" ht="105" x14ac:dyDescent="0.25">
      <c r="B26" s="140" t="s">
        <v>272</v>
      </c>
      <c r="C26" s="114" t="s">
        <v>284</v>
      </c>
    </row>
    <row r="27" spans="2:3" ht="45" x14ac:dyDescent="0.25">
      <c r="B27" s="140" t="s">
        <v>273</v>
      </c>
      <c r="C27" s="144" t="s">
        <v>192</v>
      </c>
    </row>
    <row r="28" spans="2:3" ht="45" x14ac:dyDescent="0.25">
      <c r="B28" s="140" t="s">
        <v>274</v>
      </c>
      <c r="C28" s="114" t="s">
        <v>193</v>
      </c>
    </row>
    <row r="29" spans="2:3" ht="60" x14ac:dyDescent="0.25">
      <c r="B29" s="175" t="s">
        <v>275</v>
      </c>
      <c r="C29" s="114" t="s">
        <v>254</v>
      </c>
    </row>
    <row r="30" spans="2:3" ht="45" x14ac:dyDescent="0.25">
      <c r="B30" s="172" t="s">
        <v>276</v>
      </c>
      <c r="C30" s="114" t="s">
        <v>194</v>
      </c>
    </row>
    <row r="31" spans="2:3" ht="75" x14ac:dyDescent="0.25">
      <c r="B31" s="175" t="s">
        <v>89</v>
      </c>
      <c r="C31" s="144" t="s">
        <v>195</v>
      </c>
    </row>
    <row r="32" spans="2:3" ht="60" x14ac:dyDescent="0.25">
      <c r="B32" s="172" t="s">
        <v>277</v>
      </c>
      <c r="C32" s="144" t="s">
        <v>253</v>
      </c>
    </row>
    <row r="33" spans="2:3" ht="45" x14ac:dyDescent="0.25">
      <c r="B33" s="175" t="s">
        <v>278</v>
      </c>
      <c r="C33" s="144" t="s">
        <v>194</v>
      </c>
    </row>
    <row r="34" spans="2:3" ht="30" x14ac:dyDescent="0.25">
      <c r="B34" s="175" t="s">
        <v>26</v>
      </c>
      <c r="C34" s="144" t="s">
        <v>196</v>
      </c>
    </row>
    <row r="35" spans="2:3" ht="30" x14ac:dyDescent="0.25">
      <c r="B35" s="175" t="s">
        <v>65</v>
      </c>
      <c r="C35" s="144" t="s">
        <v>197</v>
      </c>
    </row>
    <row r="36" spans="2:3" x14ac:dyDescent="0.25">
      <c r="B36" s="176"/>
      <c r="C36" s="146"/>
    </row>
    <row r="37" spans="2:3" ht="90" x14ac:dyDescent="0.25">
      <c r="B37" s="175" t="s">
        <v>121</v>
      </c>
      <c r="C37" s="114" t="s">
        <v>198</v>
      </c>
    </row>
    <row r="38" spans="2:3" ht="30" x14ac:dyDescent="0.25">
      <c r="B38" s="177" t="s">
        <v>159</v>
      </c>
      <c r="C38" s="144" t="s">
        <v>199</v>
      </c>
    </row>
    <row r="39" spans="2:3" x14ac:dyDescent="0.25">
      <c r="B39" s="146"/>
      <c r="C39" s="146"/>
    </row>
    <row r="40" spans="2:3" ht="60" x14ac:dyDescent="0.25">
      <c r="B40" s="114" t="s">
        <v>279</v>
      </c>
      <c r="C40" s="144" t="s">
        <v>200</v>
      </c>
    </row>
    <row r="41" spans="2:3" ht="30" x14ac:dyDescent="0.25">
      <c r="B41" s="178" t="s">
        <v>115</v>
      </c>
      <c r="C41" s="144" t="s">
        <v>201</v>
      </c>
    </row>
    <row r="42" spans="2:3" x14ac:dyDescent="0.25">
      <c r="B42" s="178" t="s">
        <v>202</v>
      </c>
      <c r="C42" s="144" t="s">
        <v>203</v>
      </c>
    </row>
  </sheetData>
  <dataValidations count="1">
    <dataValidation allowBlank="1" showInputMessage="1" showErrorMessage="1" prompt="Ne RIEN saisir dans ces cellules" sqref="B35:B36" xr:uid="{591EF9A3-AFC6-4DE5-8CB4-364D0AE54817}"/>
  </dataValidations>
  <pageMargins left="0.7" right="0.7" top="0.75" bottom="0.75" header="0.3" footer="0.3"/>
  <pageSetup paperSize="9" scale="47"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F141"/>
  <sheetViews>
    <sheetView tabSelected="1" topLeftCell="A6" zoomScale="60" zoomScaleNormal="60" zoomScaleSheetLayoutView="90" zoomScalePageLayoutView="70" workbookViewId="0">
      <selection activeCell="O17" sqref="O17"/>
    </sheetView>
  </sheetViews>
  <sheetFormatPr baseColWidth="10" defaultColWidth="11.42578125" defaultRowHeight="14.25" x14ac:dyDescent="0.2"/>
  <cols>
    <col min="1" max="1" width="68.85546875" style="68" customWidth="1"/>
    <col min="2" max="2" width="91.28515625" style="68" customWidth="1"/>
    <col min="3" max="3" width="28.7109375" style="70" customWidth="1"/>
    <col min="4" max="4" width="38.42578125" style="71" customWidth="1"/>
    <col min="5" max="5" width="28.7109375" style="70" customWidth="1"/>
    <col min="6" max="7" width="15.140625" style="68" customWidth="1"/>
    <col min="8" max="16384" width="11.42578125" style="68"/>
  </cols>
  <sheetData>
    <row r="1" spans="1:6" ht="110.25" customHeight="1" thickBot="1" x14ac:dyDescent="0.25">
      <c r="A1" s="211" t="s">
        <v>286</v>
      </c>
      <c r="B1" s="212"/>
      <c r="C1" s="212"/>
      <c r="D1" s="212"/>
      <c r="E1" s="213"/>
    </row>
    <row r="2" spans="1:6" ht="22.5" customHeight="1" thickBot="1" x14ac:dyDescent="0.3">
      <c r="A2" s="69" t="s">
        <v>303</v>
      </c>
      <c r="B2" s="112" t="s">
        <v>134</v>
      </c>
    </row>
    <row r="3" spans="1:6" ht="23.25" customHeight="1" thickBot="1" x14ac:dyDescent="0.25">
      <c r="A3" s="72" t="s">
        <v>172</v>
      </c>
      <c r="B3" s="73"/>
      <c r="C3" s="74"/>
      <c r="D3" s="75"/>
      <c r="E3" s="74"/>
    </row>
    <row r="4" spans="1:6" ht="36.75" customHeight="1" thickBot="1" x14ac:dyDescent="0.25">
      <c r="A4" s="67" t="s">
        <v>135</v>
      </c>
      <c r="B4" s="76"/>
      <c r="C4" s="116" t="str">
        <f>IF(ISBLANK(B3),"",IF(ISBLANK(B4),"Donnée obligatoire",""))</f>
        <v/>
      </c>
      <c r="D4" s="97" t="s">
        <v>309</v>
      </c>
      <c r="E4" s="185"/>
    </row>
    <row r="5" spans="1:6" ht="36.75" customHeight="1" x14ac:dyDescent="0.2">
      <c r="A5" s="97" t="s">
        <v>296</v>
      </c>
      <c r="B5" s="77"/>
      <c r="D5" s="97" t="s">
        <v>310</v>
      </c>
      <c r="E5" s="184"/>
    </row>
    <row r="6" spans="1:6" ht="71.25" customHeight="1" x14ac:dyDescent="0.2">
      <c r="A6" s="97" t="s">
        <v>291</v>
      </c>
      <c r="B6" s="78"/>
      <c r="C6" s="116" t="str">
        <f>IF(ISBLANK(B3),"",IF(ISBLANK(B6),"Donnée obligatoire (si inclusion)",""))</f>
        <v/>
      </c>
      <c r="D6" s="189" t="s">
        <v>311</v>
      </c>
      <c r="E6" s="78"/>
    </row>
    <row r="7" spans="1:6" ht="36.75" customHeight="1" x14ac:dyDescent="0.2">
      <c r="A7" s="97" t="s">
        <v>140</v>
      </c>
      <c r="B7" s="179"/>
      <c r="C7" s="181"/>
      <c r="D7" s="72"/>
      <c r="E7" s="72"/>
      <c r="F7" s="116" t="str">
        <f>IF(ISBLANK(B3),"",IF(ISBLANK(B7),"Donnée obligatoire",""))</f>
        <v/>
      </c>
    </row>
    <row r="8" spans="1:6" ht="42" customHeight="1" x14ac:dyDescent="0.2">
      <c r="A8" s="97" t="s">
        <v>141</v>
      </c>
      <c r="B8" s="180"/>
      <c r="C8" s="182"/>
      <c r="D8" s="183"/>
      <c r="E8" s="183"/>
      <c r="F8" s="116" t="str">
        <f>IF(ISBLANK(B3),"",IF(ISBLANK(B8),"Donnée obligatoire (voir commentaire en A8)",""))</f>
        <v/>
      </c>
    </row>
    <row r="9" spans="1:6" ht="80.25" customHeight="1" x14ac:dyDescent="0.2">
      <c r="A9" s="97" t="s">
        <v>142</v>
      </c>
      <c r="B9" s="180"/>
      <c r="C9" s="183"/>
      <c r="D9" s="183"/>
      <c r="E9" s="183"/>
      <c r="F9" s="116" t="str">
        <f>IF(ISBLANK(B3),"",IF(ISBLANK(B9),"Donnée recommandée (voir commentaire en A9)",""))</f>
        <v/>
      </c>
    </row>
    <row r="10" spans="1:6" ht="36.75" customHeight="1" x14ac:dyDescent="0.2">
      <c r="A10" s="215" t="str">
        <f xml:space="preserve"> RappelData!B9</f>
        <v/>
      </c>
      <c r="B10" s="215"/>
      <c r="C10" s="215"/>
      <c r="D10" s="215"/>
      <c r="E10" s="215"/>
      <c r="F10" s="80"/>
    </row>
    <row r="11" spans="1:6" ht="43.5" customHeight="1" thickBot="1" x14ac:dyDescent="0.25">
      <c r="A11" s="216" t="s">
        <v>207</v>
      </c>
      <c r="B11" s="217"/>
      <c r="C11" s="217"/>
      <c r="D11" s="217"/>
      <c r="E11" s="217"/>
    </row>
    <row r="12" spans="1:6" ht="37.5" customHeight="1" thickBot="1" x14ac:dyDescent="0.25">
      <c r="A12" s="218" t="s">
        <v>179</v>
      </c>
      <c r="B12" s="219"/>
      <c r="C12" s="219"/>
      <c r="D12" s="219"/>
      <c r="E12" s="220"/>
    </row>
    <row r="13" spans="1:6" ht="21" thickBot="1" x14ac:dyDescent="0.35">
      <c r="A13" s="94"/>
      <c r="B13" s="94"/>
      <c r="C13" s="95"/>
      <c r="D13" s="96"/>
      <c r="E13" s="95"/>
    </row>
    <row r="14" spans="1:6" ht="52.5" customHeight="1" thickBot="1" x14ac:dyDescent="0.35">
      <c r="A14" s="221" t="s">
        <v>52</v>
      </c>
      <c r="B14" s="222"/>
      <c r="C14" s="222"/>
      <c r="D14" s="222"/>
      <c r="E14" s="223"/>
    </row>
    <row r="15" spans="1:6" ht="15" x14ac:dyDescent="0.25">
      <c r="A15" s="1"/>
      <c r="B15" s="2"/>
      <c r="C15" s="12"/>
      <c r="D15" s="13"/>
      <c r="E15" s="12"/>
    </row>
    <row r="16" spans="1:6" ht="90.75" customHeight="1" x14ac:dyDescent="0.2">
      <c r="A16" s="214"/>
      <c r="B16" s="214"/>
      <c r="C16" s="214"/>
      <c r="D16" s="214"/>
      <c r="E16" s="214"/>
    </row>
    <row r="17" spans="1:5" s="102" customFormat="1" ht="90" customHeight="1" thickBot="1" x14ac:dyDescent="0.25">
      <c r="A17" s="98" t="s">
        <v>136</v>
      </c>
      <c r="B17" s="98" t="s">
        <v>137</v>
      </c>
      <c r="C17" s="98" t="s">
        <v>68</v>
      </c>
      <c r="D17" s="98" t="s">
        <v>70</v>
      </c>
      <c r="E17" s="101" t="s">
        <v>63</v>
      </c>
    </row>
    <row r="18" spans="1:5" ht="45.75" thickBot="1" x14ac:dyDescent="0.25">
      <c r="A18" s="17" t="s">
        <v>54</v>
      </c>
      <c r="B18" s="120" t="s">
        <v>174</v>
      </c>
      <c r="C18" s="225" t="s">
        <v>4</v>
      </c>
      <c r="D18" s="227" t="s">
        <v>5</v>
      </c>
      <c r="E18" s="229" t="s">
        <v>6</v>
      </c>
    </row>
    <row r="19" spans="1:5" ht="45" customHeight="1" thickBot="1" x14ac:dyDescent="0.25">
      <c r="A19" s="98" t="s">
        <v>175</v>
      </c>
      <c r="B19" s="98" t="s">
        <v>256</v>
      </c>
      <c r="C19" s="226"/>
      <c r="D19" s="228"/>
      <c r="E19" s="230"/>
    </row>
    <row r="20" spans="1:5" ht="19.5" customHeight="1" thickBot="1" x14ac:dyDescent="0.25">
      <c r="A20" s="231" t="s">
        <v>173</v>
      </c>
      <c r="B20" s="232"/>
      <c r="C20" s="163">
        <f>SUM(C21:C27)</f>
        <v>0</v>
      </c>
      <c r="D20" s="118"/>
      <c r="E20" s="152">
        <f>SUM(E21:E27)</f>
        <v>0</v>
      </c>
    </row>
    <row r="21" spans="1:5" x14ac:dyDescent="0.2">
      <c r="A21" s="5"/>
      <c r="B21" s="5"/>
      <c r="C21" s="164"/>
      <c r="D21" s="151"/>
      <c r="E21" s="153">
        <f>C21*D21</f>
        <v>0</v>
      </c>
    </row>
    <row r="22" spans="1:5" x14ac:dyDescent="0.2">
      <c r="A22" s="5"/>
      <c r="B22" s="4"/>
      <c r="C22" s="164"/>
      <c r="D22" s="151"/>
      <c r="E22" s="153">
        <f>C22*D22</f>
        <v>0</v>
      </c>
    </row>
    <row r="23" spans="1:5" x14ac:dyDescent="0.2">
      <c r="A23" s="5"/>
      <c r="B23" s="4"/>
      <c r="C23" s="164"/>
      <c r="D23" s="151"/>
      <c r="E23" s="153">
        <f t="shared" ref="E23:E38" si="0">C23*D23</f>
        <v>0</v>
      </c>
    </row>
    <row r="24" spans="1:5" x14ac:dyDescent="0.2">
      <c r="A24" s="5"/>
      <c r="C24" s="164"/>
      <c r="D24" s="151"/>
      <c r="E24" s="153">
        <f t="shared" si="0"/>
        <v>0</v>
      </c>
    </row>
    <row r="25" spans="1:5" x14ac:dyDescent="0.2">
      <c r="A25" s="5"/>
      <c r="B25" s="4"/>
      <c r="C25" s="164"/>
      <c r="D25" s="151"/>
      <c r="E25" s="153">
        <f t="shared" si="0"/>
        <v>0</v>
      </c>
    </row>
    <row r="26" spans="1:5" x14ac:dyDescent="0.2">
      <c r="A26" s="5"/>
      <c r="B26" s="4"/>
      <c r="C26" s="164"/>
      <c r="D26" s="151"/>
      <c r="E26" s="153">
        <f t="shared" si="0"/>
        <v>0</v>
      </c>
    </row>
    <row r="27" spans="1:5" ht="15" thickBot="1" x14ac:dyDescent="0.25">
      <c r="A27" s="5"/>
      <c r="B27" s="4"/>
      <c r="C27" s="164"/>
      <c r="D27" s="151"/>
      <c r="E27" s="153">
        <f t="shared" si="0"/>
        <v>0</v>
      </c>
    </row>
    <row r="28" spans="1:5" ht="18" customHeight="1" thickBot="1" x14ac:dyDescent="0.25">
      <c r="A28" s="231" t="s">
        <v>40</v>
      </c>
      <c r="B28" s="233"/>
      <c r="C28" s="165">
        <f>SUM(C29:C33)</f>
        <v>0</v>
      </c>
      <c r="D28" s="117"/>
      <c r="E28" s="152">
        <f>SUM(E29:E33)</f>
        <v>0</v>
      </c>
    </row>
    <row r="29" spans="1:5" x14ac:dyDescent="0.2">
      <c r="A29" s="5"/>
      <c r="B29" s="4"/>
      <c r="C29" s="164"/>
      <c r="D29" s="151"/>
      <c r="E29" s="153">
        <f t="shared" si="0"/>
        <v>0</v>
      </c>
    </row>
    <row r="30" spans="1:5" x14ac:dyDescent="0.2">
      <c r="A30" s="5"/>
      <c r="B30" s="4"/>
      <c r="C30" s="164"/>
      <c r="D30" s="151"/>
      <c r="E30" s="153">
        <f t="shared" si="0"/>
        <v>0</v>
      </c>
    </row>
    <row r="31" spans="1:5" x14ac:dyDescent="0.2">
      <c r="A31" s="5"/>
      <c r="B31" s="4"/>
      <c r="C31" s="164"/>
      <c r="D31" s="151"/>
      <c r="E31" s="153">
        <f t="shared" si="0"/>
        <v>0</v>
      </c>
    </row>
    <row r="32" spans="1:5" x14ac:dyDescent="0.2">
      <c r="A32" s="5"/>
      <c r="B32" s="4"/>
      <c r="C32" s="164"/>
      <c r="D32" s="151"/>
      <c r="E32" s="153">
        <f t="shared" si="0"/>
        <v>0</v>
      </c>
    </row>
    <row r="33" spans="1:5" ht="15" thickBot="1" x14ac:dyDescent="0.25">
      <c r="A33" s="5"/>
      <c r="B33" s="4"/>
      <c r="C33" s="164"/>
      <c r="D33" s="151"/>
      <c r="E33" s="153">
        <f t="shared" si="0"/>
        <v>0</v>
      </c>
    </row>
    <row r="34" spans="1:5" ht="18" customHeight="1" thickBot="1" x14ac:dyDescent="0.25">
      <c r="A34" s="231" t="s">
        <v>41</v>
      </c>
      <c r="B34" s="233"/>
      <c r="C34" s="165">
        <f>SUM(C35:C38)</f>
        <v>0</v>
      </c>
      <c r="D34" s="117"/>
      <c r="E34" s="152">
        <f>SUM(E35:E38)</f>
        <v>0</v>
      </c>
    </row>
    <row r="35" spans="1:5" x14ac:dyDescent="0.2">
      <c r="A35" s="5"/>
      <c r="B35" s="4"/>
      <c r="C35" s="164"/>
      <c r="D35" s="151"/>
      <c r="E35" s="153">
        <f t="shared" si="0"/>
        <v>0</v>
      </c>
    </row>
    <row r="36" spans="1:5" x14ac:dyDescent="0.2">
      <c r="A36" s="5"/>
      <c r="B36" s="4"/>
      <c r="C36" s="164"/>
      <c r="D36" s="151"/>
      <c r="E36" s="153">
        <f t="shared" si="0"/>
        <v>0</v>
      </c>
    </row>
    <row r="37" spans="1:5" x14ac:dyDescent="0.2">
      <c r="A37" s="5"/>
      <c r="B37" s="4"/>
      <c r="C37" s="164"/>
      <c r="D37" s="151"/>
      <c r="E37" s="153">
        <f t="shared" si="0"/>
        <v>0</v>
      </c>
    </row>
    <row r="38" spans="1:5" x14ac:dyDescent="0.2">
      <c r="A38" s="5"/>
      <c r="B38" s="4"/>
      <c r="C38" s="164"/>
      <c r="D38" s="151"/>
      <c r="E38" s="153">
        <f t="shared" si="0"/>
        <v>0</v>
      </c>
    </row>
    <row r="39" spans="1:5" ht="18" x14ac:dyDescent="0.2">
      <c r="A39" s="10"/>
      <c r="B39" s="10"/>
      <c r="C39" s="166">
        <f>+C20+C28+C34</f>
        <v>0</v>
      </c>
      <c r="D39" s="10"/>
      <c r="E39" s="128">
        <f>E34+E28+E20</f>
        <v>0</v>
      </c>
    </row>
    <row r="40" spans="1:5" s="102" customFormat="1" ht="90" customHeight="1" thickBot="1" x14ac:dyDescent="0.25">
      <c r="A40" s="98" t="s">
        <v>136</v>
      </c>
      <c r="B40" s="99" t="s">
        <v>137</v>
      </c>
      <c r="C40" s="100" t="s">
        <v>68</v>
      </c>
      <c r="D40" s="100" t="s">
        <v>70</v>
      </c>
      <c r="E40" s="101" t="s">
        <v>63</v>
      </c>
    </row>
    <row r="41" spans="1:5" ht="54" customHeight="1" thickBot="1" x14ac:dyDescent="0.25">
      <c r="A41" s="17" t="s">
        <v>53</v>
      </c>
      <c r="B41" s="120"/>
      <c r="C41" s="225" t="s">
        <v>4</v>
      </c>
      <c r="D41" s="227" t="s">
        <v>5</v>
      </c>
      <c r="E41" s="229" t="s">
        <v>6</v>
      </c>
    </row>
    <row r="42" spans="1:5" ht="60" customHeight="1" thickBot="1" x14ac:dyDescent="0.25">
      <c r="A42" s="98" t="s">
        <v>175</v>
      </c>
      <c r="B42" s="98" t="s">
        <v>255</v>
      </c>
      <c r="C42" s="226"/>
      <c r="D42" s="228"/>
      <c r="E42" s="230"/>
    </row>
    <row r="43" spans="1:5" ht="16.5" customHeight="1" thickBot="1" x14ac:dyDescent="0.25">
      <c r="A43" s="231" t="s">
        <v>39</v>
      </c>
      <c r="B43" s="233"/>
      <c r="C43" s="165">
        <f>+SUM(C44:C46)</f>
        <v>0</v>
      </c>
      <c r="D43" s="119">
        <f>+SUM(D44:D46)</f>
        <v>0</v>
      </c>
      <c r="E43" s="154">
        <f>+SUM(E44:E46)</f>
        <v>0</v>
      </c>
    </row>
    <row r="44" spans="1:5" x14ac:dyDescent="0.2">
      <c r="A44" s="5"/>
      <c r="B44" s="4"/>
      <c r="C44" s="164"/>
      <c r="D44" s="151"/>
      <c r="E44" s="153">
        <f t="shared" ref="E44:E53" si="1">C44*D44</f>
        <v>0</v>
      </c>
    </row>
    <row r="45" spans="1:5" x14ac:dyDescent="0.2">
      <c r="A45" s="5"/>
      <c r="B45" s="4"/>
      <c r="C45" s="164"/>
      <c r="D45" s="151"/>
      <c r="E45" s="153">
        <f t="shared" si="1"/>
        <v>0</v>
      </c>
    </row>
    <row r="46" spans="1:5" ht="15" thickBot="1" x14ac:dyDescent="0.25">
      <c r="A46" s="5"/>
      <c r="B46" s="4"/>
      <c r="C46" s="164"/>
      <c r="D46" s="151"/>
      <c r="E46" s="153">
        <f t="shared" si="1"/>
        <v>0</v>
      </c>
    </row>
    <row r="47" spans="1:5" ht="18" customHeight="1" thickBot="1" x14ac:dyDescent="0.25">
      <c r="A47" s="231" t="s">
        <v>40</v>
      </c>
      <c r="B47" s="233"/>
      <c r="C47" s="165">
        <f>SUM(C48:C50)</f>
        <v>0</v>
      </c>
      <c r="D47" s="119">
        <f t="shared" ref="D47:E47" si="2">SUM(D48:D50)</f>
        <v>0</v>
      </c>
      <c r="E47" s="154">
        <f t="shared" si="2"/>
        <v>0</v>
      </c>
    </row>
    <row r="48" spans="1:5" x14ac:dyDescent="0.2">
      <c r="A48" s="5"/>
      <c r="B48" s="4"/>
      <c r="C48" s="164"/>
      <c r="D48" s="151"/>
      <c r="E48" s="153">
        <f t="shared" si="1"/>
        <v>0</v>
      </c>
    </row>
    <row r="49" spans="1:6" x14ac:dyDescent="0.2">
      <c r="A49" s="5"/>
      <c r="B49" s="4"/>
      <c r="C49" s="164"/>
      <c r="D49" s="151"/>
      <c r="E49" s="153">
        <f t="shared" si="1"/>
        <v>0</v>
      </c>
    </row>
    <row r="50" spans="1:6" ht="15" thickBot="1" x14ac:dyDescent="0.25">
      <c r="A50" s="5"/>
      <c r="B50" s="4"/>
      <c r="C50" s="164"/>
      <c r="D50" s="151"/>
      <c r="E50" s="153">
        <f t="shared" si="1"/>
        <v>0</v>
      </c>
    </row>
    <row r="51" spans="1:6" ht="18" customHeight="1" thickBot="1" x14ac:dyDescent="0.25">
      <c r="A51" s="231" t="s">
        <v>41</v>
      </c>
      <c r="B51" s="233"/>
      <c r="C51" s="165">
        <f>SUM(C52:C53)</f>
        <v>0</v>
      </c>
      <c r="D51" s="119">
        <f t="shared" ref="D51:E51" si="3">SUM(D52:D53)</f>
        <v>0</v>
      </c>
      <c r="E51" s="154">
        <f t="shared" si="3"/>
        <v>0</v>
      </c>
    </row>
    <row r="52" spans="1:6" x14ac:dyDescent="0.2">
      <c r="A52" s="5"/>
      <c r="B52" s="4"/>
      <c r="C52" s="164"/>
      <c r="D52" s="151"/>
      <c r="E52" s="153">
        <f t="shared" si="1"/>
        <v>0</v>
      </c>
    </row>
    <row r="53" spans="1:6" x14ac:dyDescent="0.2">
      <c r="A53" s="5"/>
      <c r="B53" s="4"/>
      <c r="C53" s="164"/>
      <c r="D53" s="151"/>
      <c r="E53" s="153">
        <f t="shared" si="1"/>
        <v>0</v>
      </c>
    </row>
    <row r="54" spans="1:6" ht="18.75" thickBot="1" x14ac:dyDescent="0.25">
      <c r="A54" s="10"/>
      <c r="B54" s="10"/>
      <c r="C54" s="167">
        <f>C51+C47+C43</f>
        <v>0</v>
      </c>
      <c r="D54" s="10"/>
      <c r="E54" s="128">
        <f>E51+E47+E43</f>
        <v>0</v>
      </c>
    </row>
    <row r="55" spans="1:6" ht="33" customHeight="1" thickBot="1" x14ac:dyDescent="0.25">
      <c r="A55" s="46" t="s">
        <v>0</v>
      </c>
      <c r="B55" s="81"/>
      <c r="C55" s="51">
        <f>C54+C39</f>
        <v>0</v>
      </c>
      <c r="D55" s="82"/>
      <c r="E55" s="52">
        <f>E39+E54</f>
        <v>0</v>
      </c>
    </row>
    <row r="56" spans="1:6" ht="30" customHeight="1" x14ac:dyDescent="0.2">
      <c r="A56" s="47"/>
      <c r="B56" s="50"/>
      <c r="C56" s="53" t="s">
        <v>4</v>
      </c>
      <c r="D56" s="48" t="s">
        <v>5</v>
      </c>
      <c r="E56" s="49" t="s">
        <v>6</v>
      </c>
    </row>
    <row r="57" spans="1:6" s="102" customFormat="1" ht="155.25" customHeight="1" x14ac:dyDescent="0.2">
      <c r="A57" s="103" t="s">
        <v>138</v>
      </c>
      <c r="B57" s="121" t="s">
        <v>177</v>
      </c>
      <c r="C57" s="100" t="s">
        <v>71</v>
      </c>
      <c r="D57" s="100" t="s">
        <v>8</v>
      </c>
      <c r="E57" s="101" t="s">
        <v>63</v>
      </c>
    </row>
    <row r="58" spans="1:6" ht="30" customHeight="1" x14ac:dyDescent="0.2">
      <c r="A58" s="54"/>
      <c r="B58" s="55"/>
      <c r="C58" s="48" t="s">
        <v>4</v>
      </c>
      <c r="D58" s="48" t="s">
        <v>5</v>
      </c>
      <c r="E58" s="49" t="s">
        <v>6</v>
      </c>
    </row>
    <row r="59" spans="1:6" ht="21" customHeight="1" x14ac:dyDescent="0.2">
      <c r="A59" s="6" t="s">
        <v>9</v>
      </c>
      <c r="B59" s="4"/>
      <c r="C59" s="162"/>
      <c r="D59" s="11"/>
      <c r="E59" s="127">
        <f>C59*D59</f>
        <v>0</v>
      </c>
    </row>
    <row r="60" spans="1:6" ht="33" customHeight="1" x14ac:dyDescent="0.2">
      <c r="A60" s="3" t="s">
        <v>58</v>
      </c>
      <c r="B60" s="4"/>
      <c r="C60" s="162"/>
      <c r="D60" s="11"/>
      <c r="E60" s="127">
        <f t="shared" ref="E60:E71" si="4">C60*D60</f>
        <v>0</v>
      </c>
    </row>
    <row r="61" spans="1:6" ht="29.25" x14ac:dyDescent="0.2">
      <c r="A61" s="3" t="s">
        <v>59</v>
      </c>
      <c r="B61" s="4"/>
      <c r="C61" s="162"/>
      <c r="D61" s="11"/>
      <c r="E61" s="127">
        <f t="shared" si="4"/>
        <v>0</v>
      </c>
    </row>
    <row r="62" spans="1:6" ht="33" customHeight="1" x14ac:dyDescent="0.2">
      <c r="A62" s="6" t="s">
        <v>10</v>
      </c>
      <c r="B62" s="4"/>
      <c r="C62" s="162"/>
      <c r="D62" s="11"/>
      <c r="E62" s="127">
        <f t="shared" si="4"/>
        <v>0</v>
      </c>
    </row>
    <row r="63" spans="1:6" ht="33" customHeight="1" x14ac:dyDescent="0.2">
      <c r="A63" s="6" t="s">
        <v>147</v>
      </c>
      <c r="B63" s="4"/>
      <c r="C63" s="162"/>
      <c r="D63" s="11"/>
      <c r="E63" s="127">
        <f t="shared" si="4"/>
        <v>0</v>
      </c>
      <c r="F63" s="68" t="str">
        <f>IF(E63&gt;0, "Ne s'agit-il pas d'un acte du RIHN ou de la liste complémentaire ? Si c'est le cas, il convient de l'indiquer à la ligne correspondante ci-dessous.","")</f>
        <v/>
      </c>
    </row>
    <row r="64" spans="1:6" ht="33" customHeight="1" x14ac:dyDescent="0.2">
      <c r="A64" s="6" t="s">
        <v>148</v>
      </c>
      <c r="B64" s="4"/>
      <c r="C64" s="162"/>
      <c r="D64" s="11"/>
      <c r="E64" s="127">
        <f t="shared" ref="E64" si="5">C64*D64</f>
        <v>0</v>
      </c>
      <c r="F64" s="68" t="str">
        <f>IF(E64&gt;0, "Ne s'agit-il pas d'un acte du RIHN ou de la liste complémentaire ? Si c'est le cas, il convient de l'indiquer à la ligne correspondante ci-dessous.","")</f>
        <v/>
      </c>
    </row>
    <row r="65" spans="1:5" ht="44.25" x14ac:dyDescent="0.2">
      <c r="A65" s="3" t="s">
        <v>145</v>
      </c>
      <c r="B65" s="4"/>
      <c r="C65" s="162"/>
      <c r="D65" s="11"/>
      <c r="E65" s="130">
        <v>0</v>
      </c>
    </row>
    <row r="66" spans="1:5" ht="44.25" x14ac:dyDescent="0.2">
      <c r="A66" s="3" t="s">
        <v>47</v>
      </c>
      <c r="B66" s="4"/>
      <c r="C66" s="162"/>
      <c r="D66" s="11"/>
      <c r="E66" s="127">
        <f t="shared" si="4"/>
        <v>0</v>
      </c>
    </row>
    <row r="67" spans="1:5" ht="21" customHeight="1" x14ac:dyDescent="0.2">
      <c r="A67" s="6" t="s">
        <v>11</v>
      </c>
      <c r="B67" s="4"/>
      <c r="C67" s="162"/>
      <c r="D67" s="11"/>
      <c r="E67" s="127">
        <f t="shared" si="4"/>
        <v>0</v>
      </c>
    </row>
    <row r="68" spans="1:5" ht="36" customHeight="1" x14ac:dyDescent="0.2">
      <c r="A68" s="6" t="s">
        <v>12</v>
      </c>
      <c r="B68" s="4"/>
      <c r="C68" s="162"/>
      <c r="D68" s="11"/>
      <c r="E68" s="127">
        <f t="shared" si="4"/>
        <v>0</v>
      </c>
    </row>
    <row r="69" spans="1:5" ht="33" customHeight="1" x14ac:dyDescent="0.2">
      <c r="A69" s="3" t="s">
        <v>13</v>
      </c>
      <c r="B69" s="4"/>
      <c r="C69" s="162"/>
      <c r="D69" s="11"/>
      <c r="E69" s="127">
        <f t="shared" si="4"/>
        <v>0</v>
      </c>
    </row>
    <row r="70" spans="1:5" ht="33" customHeight="1" x14ac:dyDescent="0.2">
      <c r="A70" s="6" t="s">
        <v>14</v>
      </c>
      <c r="B70" s="4"/>
      <c r="C70" s="162"/>
      <c r="D70" s="11"/>
      <c r="E70" s="127">
        <f t="shared" si="4"/>
        <v>0</v>
      </c>
    </row>
    <row r="71" spans="1:5" ht="21" customHeight="1" x14ac:dyDescent="0.2">
      <c r="A71" s="6" t="s">
        <v>7</v>
      </c>
      <c r="B71" s="4"/>
      <c r="C71" s="162"/>
      <c r="D71" s="11"/>
      <c r="E71" s="127">
        <f t="shared" si="4"/>
        <v>0</v>
      </c>
    </row>
    <row r="72" spans="1:5" ht="33" customHeight="1" x14ac:dyDescent="0.2">
      <c r="A72" s="6" t="s">
        <v>89</v>
      </c>
      <c r="B72" s="4"/>
      <c r="C72" s="162"/>
      <c r="D72" s="11"/>
      <c r="E72" s="130">
        <v>0</v>
      </c>
    </row>
    <row r="73" spans="1:5" ht="30" customHeight="1" x14ac:dyDescent="0.2">
      <c r="A73" s="56" t="s">
        <v>1</v>
      </c>
      <c r="B73" s="56"/>
      <c r="C73" s="57"/>
      <c r="D73" s="58"/>
      <c r="E73" s="131">
        <f>SUM(E59:E71)</f>
        <v>0</v>
      </c>
    </row>
    <row r="74" spans="1:5" s="102" customFormat="1" ht="157.5" customHeight="1" x14ac:dyDescent="0.2">
      <c r="A74" s="103" t="s">
        <v>139</v>
      </c>
      <c r="B74" s="103" t="s">
        <v>178</v>
      </c>
      <c r="C74" s="100" t="s">
        <v>72</v>
      </c>
      <c r="D74" s="100" t="s">
        <v>8</v>
      </c>
      <c r="E74" s="101" t="s">
        <v>63</v>
      </c>
    </row>
    <row r="75" spans="1:5" ht="30" customHeight="1" x14ac:dyDescent="0.2">
      <c r="A75" s="54"/>
      <c r="B75" s="55"/>
      <c r="C75" s="48" t="s">
        <v>4</v>
      </c>
      <c r="D75" s="48" t="s">
        <v>5</v>
      </c>
      <c r="E75" s="49" t="s">
        <v>6</v>
      </c>
    </row>
    <row r="76" spans="1:5" ht="21" customHeight="1" x14ac:dyDescent="0.2">
      <c r="A76" s="3" t="s">
        <v>15</v>
      </c>
      <c r="B76" s="4"/>
      <c r="C76" s="162"/>
      <c r="D76" s="11"/>
      <c r="E76" s="127">
        <f>C76*D76</f>
        <v>0</v>
      </c>
    </row>
    <row r="77" spans="1:5" ht="21" customHeight="1" x14ac:dyDescent="0.2">
      <c r="A77" s="3" t="s">
        <v>16</v>
      </c>
      <c r="B77" s="4"/>
      <c r="C77" s="162"/>
      <c r="D77" s="11"/>
      <c r="E77" s="127">
        <f t="shared" ref="E77:E90" si="6">C77*D77</f>
        <v>0</v>
      </c>
    </row>
    <row r="78" spans="1:5" ht="33" customHeight="1" x14ac:dyDescent="0.2">
      <c r="A78" s="6" t="s">
        <v>17</v>
      </c>
      <c r="B78" s="4"/>
      <c r="C78" s="162"/>
      <c r="D78" s="11"/>
      <c r="E78" s="127">
        <f t="shared" si="6"/>
        <v>0</v>
      </c>
    </row>
    <row r="79" spans="1:5" ht="29.25" x14ac:dyDescent="0.2">
      <c r="A79" s="6" t="s">
        <v>18</v>
      </c>
      <c r="B79" s="4"/>
      <c r="C79" s="162"/>
      <c r="D79" s="11"/>
      <c r="E79" s="127">
        <f t="shared" si="6"/>
        <v>0</v>
      </c>
    </row>
    <row r="80" spans="1:5" ht="29.25" x14ac:dyDescent="0.2">
      <c r="A80" s="6" t="s">
        <v>19</v>
      </c>
      <c r="B80" s="4"/>
      <c r="C80" s="162"/>
      <c r="D80" s="11"/>
      <c r="E80" s="127">
        <f t="shared" si="6"/>
        <v>0</v>
      </c>
    </row>
    <row r="81" spans="1:5" ht="21" customHeight="1" x14ac:dyDescent="0.2">
      <c r="A81" s="6" t="s">
        <v>20</v>
      </c>
      <c r="B81" s="4"/>
      <c r="C81" s="162"/>
      <c r="D81" s="11"/>
      <c r="E81" s="127">
        <f t="shared" si="6"/>
        <v>0</v>
      </c>
    </row>
    <row r="82" spans="1:5" ht="33" customHeight="1" x14ac:dyDescent="0.2">
      <c r="A82" s="6" t="s">
        <v>21</v>
      </c>
      <c r="B82" s="4"/>
      <c r="C82" s="162"/>
      <c r="D82" s="11"/>
      <c r="E82" s="127">
        <f t="shared" si="6"/>
        <v>0</v>
      </c>
    </row>
    <row r="83" spans="1:5" ht="21" customHeight="1" x14ac:dyDescent="0.2">
      <c r="A83" s="6" t="s">
        <v>22</v>
      </c>
      <c r="B83" s="4"/>
      <c r="C83" s="162"/>
      <c r="D83" s="11"/>
      <c r="E83" s="127">
        <f t="shared" si="6"/>
        <v>0</v>
      </c>
    </row>
    <row r="84" spans="1:5" ht="33" customHeight="1" x14ac:dyDescent="0.2">
      <c r="A84" s="7" t="s">
        <v>23</v>
      </c>
      <c r="B84" s="4"/>
      <c r="C84" s="162"/>
      <c r="D84" s="11"/>
      <c r="E84" s="127">
        <f t="shared" si="6"/>
        <v>0</v>
      </c>
    </row>
    <row r="85" spans="1:5" ht="33" customHeight="1" x14ac:dyDescent="0.2">
      <c r="A85" s="6" t="s">
        <v>64</v>
      </c>
      <c r="B85" s="4"/>
      <c r="C85" s="162"/>
      <c r="D85" s="11"/>
      <c r="E85" s="127">
        <f t="shared" si="6"/>
        <v>0</v>
      </c>
    </row>
    <row r="86" spans="1:5" ht="30" customHeight="1" x14ac:dyDescent="0.2">
      <c r="A86" s="6" t="s">
        <v>24</v>
      </c>
      <c r="B86" s="4"/>
      <c r="C86" s="162"/>
      <c r="D86" s="11"/>
      <c r="E86" s="127">
        <f t="shared" si="6"/>
        <v>0</v>
      </c>
    </row>
    <row r="87" spans="1:5" ht="21" customHeight="1" x14ac:dyDescent="0.2">
      <c r="A87" s="6" t="s">
        <v>25</v>
      </c>
      <c r="B87" s="4"/>
      <c r="C87" s="162"/>
      <c r="D87" s="11"/>
      <c r="E87" s="127">
        <f t="shared" si="6"/>
        <v>0</v>
      </c>
    </row>
    <row r="88" spans="1:5" ht="33" customHeight="1" x14ac:dyDescent="0.2">
      <c r="A88" s="6" t="s">
        <v>26</v>
      </c>
      <c r="B88" s="4"/>
      <c r="C88" s="162"/>
      <c r="D88" s="11"/>
      <c r="E88" s="127">
        <f t="shared" si="6"/>
        <v>0</v>
      </c>
    </row>
    <row r="89" spans="1:5" ht="21" customHeight="1" x14ac:dyDescent="0.2">
      <c r="A89" s="6" t="s">
        <v>27</v>
      </c>
      <c r="B89" s="4"/>
      <c r="C89" s="162"/>
      <c r="D89" s="11"/>
      <c r="E89" s="127">
        <f t="shared" si="6"/>
        <v>0</v>
      </c>
    </row>
    <row r="90" spans="1:5" ht="21" customHeight="1" x14ac:dyDescent="0.2">
      <c r="A90" s="6" t="s">
        <v>65</v>
      </c>
      <c r="B90" s="4"/>
      <c r="C90" s="162"/>
      <c r="D90" s="11"/>
      <c r="E90" s="127">
        <f t="shared" si="6"/>
        <v>0</v>
      </c>
    </row>
    <row r="91" spans="1:5" ht="30" customHeight="1" x14ac:dyDescent="0.2">
      <c r="A91" s="56" t="s">
        <v>2</v>
      </c>
      <c r="B91" s="56"/>
      <c r="C91" s="57"/>
      <c r="D91" s="58"/>
      <c r="E91" s="131">
        <f>SUM(E76:E90)</f>
        <v>0</v>
      </c>
    </row>
    <row r="92" spans="1:5" ht="12.75" customHeight="1" thickBot="1" x14ac:dyDescent="0.25">
      <c r="A92" s="16"/>
      <c r="B92" s="70"/>
      <c r="C92" s="83"/>
      <c r="D92" s="83"/>
      <c r="E92" s="83"/>
    </row>
    <row r="93" spans="1:5" ht="45.75" customHeight="1" x14ac:dyDescent="0.2">
      <c r="A93" s="193" t="s">
        <v>149</v>
      </c>
      <c r="B93" s="194"/>
      <c r="C93" s="84"/>
      <c r="D93" s="83"/>
      <c r="E93" s="85"/>
    </row>
    <row r="94" spans="1:5" ht="30" customHeight="1" x14ac:dyDescent="0.2">
      <c r="A94" s="59" t="s">
        <v>67</v>
      </c>
      <c r="B94" s="132">
        <f>E91+E73+E55</f>
        <v>0</v>
      </c>
      <c r="C94" s="84"/>
      <c r="D94" s="83"/>
      <c r="E94" s="85"/>
    </row>
    <row r="95" spans="1:5" ht="12.75" customHeight="1" x14ac:dyDescent="0.2">
      <c r="A95" s="39" t="s">
        <v>121</v>
      </c>
      <c r="B95" s="40">
        <v>0.1</v>
      </c>
      <c r="C95" s="84"/>
      <c r="D95" s="83"/>
      <c r="E95" s="85"/>
    </row>
    <row r="96" spans="1:5" s="87" customFormat="1" ht="30" customHeight="1" x14ac:dyDescent="0.25">
      <c r="A96" s="59" t="s">
        <v>3</v>
      </c>
      <c r="B96" s="133">
        <f>IF(B95&gt;0.1,"Le taux de majoration pour frais de gestion est plafonné à 10 %",E55*B95)</f>
        <v>0</v>
      </c>
      <c r="C96" s="86"/>
      <c r="D96" s="86"/>
      <c r="E96" s="86"/>
    </row>
    <row r="97" spans="1:5" ht="12.75" customHeight="1" x14ac:dyDescent="0.2">
      <c r="A97" s="88"/>
      <c r="B97" s="89"/>
      <c r="C97" s="84"/>
      <c r="D97" s="83"/>
      <c r="E97" s="85"/>
    </row>
    <row r="98" spans="1:5" s="87" customFormat="1" ht="30" customHeight="1" x14ac:dyDescent="0.25">
      <c r="A98" s="59" t="s">
        <v>118</v>
      </c>
      <c r="B98" s="133">
        <f>B94+B96</f>
        <v>0</v>
      </c>
      <c r="C98" s="86"/>
    </row>
    <row r="99" spans="1:5" ht="15.75" thickBot="1" x14ac:dyDescent="0.3">
      <c r="A99" s="31"/>
      <c r="B99" s="32"/>
      <c r="C99" s="9"/>
    </row>
    <row r="100" spans="1:5" ht="15" x14ac:dyDescent="0.25">
      <c r="A100" s="19"/>
      <c r="B100" s="8"/>
      <c r="C100" s="9"/>
    </row>
    <row r="101" spans="1:5" ht="30" customHeight="1" x14ac:dyDescent="0.2">
      <c r="A101" s="47" t="s">
        <v>68</v>
      </c>
      <c r="B101" s="57">
        <f>C55</f>
        <v>0</v>
      </c>
      <c r="C101" s="84"/>
      <c r="D101" s="68"/>
      <c r="E101" s="68"/>
    </row>
    <row r="103" spans="1:5" ht="30" customHeight="1" x14ac:dyDescent="0.2">
      <c r="A103" s="47" t="s">
        <v>69</v>
      </c>
      <c r="B103" s="56">
        <f>B101/12</f>
        <v>0</v>
      </c>
      <c r="C103" s="85"/>
      <c r="D103" s="83"/>
      <c r="E103" s="85"/>
    </row>
    <row r="106" spans="1:5" ht="30" x14ac:dyDescent="0.25">
      <c r="A106" s="60" t="s">
        <v>159</v>
      </c>
      <c r="B106" s="61" t="str">
        <f>IF(B$98=0,"",(E55+B96)/B$98)</f>
        <v/>
      </c>
    </row>
    <row r="107" spans="1:5" ht="30" x14ac:dyDescent="0.25">
      <c r="A107" s="60" t="s">
        <v>160</v>
      </c>
      <c r="B107" s="61" t="str">
        <f>IF(B$98=0,"",E73/B$98)</f>
        <v/>
      </c>
    </row>
    <row r="108" spans="1:5" ht="30" x14ac:dyDescent="0.25">
      <c r="A108" s="60" t="s">
        <v>161</v>
      </c>
      <c r="B108" s="61" t="str">
        <f>IF(B$98=0,"",E91/B$98)</f>
        <v/>
      </c>
    </row>
    <row r="110" spans="1:5" ht="30" customHeight="1" x14ac:dyDescent="0.2">
      <c r="A110" s="47" t="s">
        <v>46</v>
      </c>
      <c r="B110" s="134" t="str">
        <f>IF(B98=0,"",B98/B6)</f>
        <v/>
      </c>
    </row>
    <row r="111" spans="1:5" ht="9" customHeight="1" x14ac:dyDescent="0.2"/>
    <row r="112" spans="1:5" ht="9" customHeight="1" x14ac:dyDescent="0.2"/>
    <row r="113" spans="1:5" ht="9" customHeight="1" x14ac:dyDescent="0.2"/>
    <row r="114" spans="1:5" ht="9" customHeight="1" x14ac:dyDescent="0.2"/>
    <row r="115" spans="1:5" ht="34.5" customHeight="1" thickBot="1" x14ac:dyDescent="0.25">
      <c r="A115" s="234" t="s">
        <v>113</v>
      </c>
      <c r="B115" s="235"/>
      <c r="C115" s="235"/>
      <c r="D115" s="235"/>
      <c r="E115" s="236"/>
    </row>
    <row r="116" spans="1:5" s="102" customFormat="1" ht="41.25" customHeight="1" x14ac:dyDescent="0.2">
      <c r="A116" s="203" t="s">
        <v>114</v>
      </c>
      <c r="B116" s="209" t="s">
        <v>126</v>
      </c>
      <c r="C116" s="209" t="s">
        <v>115</v>
      </c>
      <c r="D116" s="199" t="s">
        <v>116</v>
      </c>
      <c r="E116" s="200"/>
    </row>
    <row r="117" spans="1:5" s="102" customFormat="1" ht="15" hidden="1" customHeight="1" x14ac:dyDescent="0.2">
      <c r="A117" s="204"/>
      <c r="B117" s="210"/>
      <c r="C117" s="210"/>
      <c r="D117" s="201"/>
      <c r="E117" s="202"/>
    </row>
    <row r="118" spans="1:5" s="102" customFormat="1" ht="15" x14ac:dyDescent="0.2">
      <c r="A118" s="204"/>
      <c r="B118" s="210"/>
      <c r="C118" s="210"/>
      <c r="D118" s="195" t="s">
        <v>111</v>
      </c>
      <c r="E118" s="197" t="s">
        <v>112</v>
      </c>
    </row>
    <row r="119" spans="1:5" s="102" customFormat="1" ht="21" customHeight="1" thickBot="1" x14ac:dyDescent="0.25">
      <c r="A119" s="205"/>
      <c r="B119" s="210"/>
      <c r="C119" s="210"/>
      <c r="D119" s="196"/>
      <c r="E119" s="198"/>
    </row>
    <row r="120" spans="1:5" s="79" customFormat="1" ht="25.5" customHeight="1" x14ac:dyDescent="0.25">
      <c r="A120" s="190"/>
      <c r="B120" s="206"/>
      <c r="C120" s="104" t="s">
        <v>55</v>
      </c>
      <c r="D120" s="107"/>
      <c r="E120" s="107"/>
    </row>
    <row r="121" spans="1:5" s="79" customFormat="1" ht="25.5" customHeight="1" x14ac:dyDescent="0.25">
      <c r="A121" s="191"/>
      <c r="B121" s="207"/>
      <c r="C121" s="105" t="s">
        <v>56</v>
      </c>
      <c r="D121" s="108"/>
      <c r="E121" s="108"/>
    </row>
    <row r="122" spans="1:5" s="79" customFormat="1" ht="25.5" customHeight="1" x14ac:dyDescent="0.25">
      <c r="A122" s="191"/>
      <c r="B122" s="207"/>
      <c r="C122" s="105" t="s">
        <v>66</v>
      </c>
      <c r="D122" s="108"/>
      <c r="E122" s="108"/>
    </row>
    <row r="123" spans="1:5" s="79" customFormat="1" ht="25.5" customHeight="1" thickBot="1" x14ac:dyDescent="0.3">
      <c r="A123" s="192"/>
      <c r="B123" s="208"/>
      <c r="C123" s="106" t="s">
        <v>57</v>
      </c>
      <c r="D123" s="109"/>
      <c r="E123" s="109"/>
    </row>
    <row r="124" spans="1:5" s="79" customFormat="1" ht="25.5" customHeight="1" x14ac:dyDescent="0.25">
      <c r="A124" s="190"/>
      <c r="B124" s="206"/>
      <c r="C124" s="104" t="s">
        <v>55</v>
      </c>
      <c r="D124" s="107"/>
      <c r="E124" s="107"/>
    </row>
    <row r="125" spans="1:5" s="79" customFormat="1" ht="25.5" customHeight="1" x14ac:dyDescent="0.25">
      <c r="A125" s="191"/>
      <c r="B125" s="207"/>
      <c r="C125" s="105" t="s">
        <v>56</v>
      </c>
      <c r="D125" s="108"/>
      <c r="E125" s="108"/>
    </row>
    <row r="126" spans="1:5" s="79" customFormat="1" ht="25.5" customHeight="1" x14ac:dyDescent="0.25">
      <c r="A126" s="191"/>
      <c r="B126" s="207"/>
      <c r="C126" s="105" t="s">
        <v>66</v>
      </c>
      <c r="D126" s="108"/>
      <c r="E126" s="108"/>
    </row>
    <row r="127" spans="1:5" s="79" customFormat="1" ht="25.5" customHeight="1" thickBot="1" x14ac:dyDescent="0.3">
      <c r="A127" s="192"/>
      <c r="B127" s="208"/>
      <c r="C127" s="106" t="s">
        <v>57</v>
      </c>
      <c r="D127" s="109"/>
      <c r="E127" s="109"/>
    </row>
    <row r="128" spans="1:5" s="79" customFormat="1" ht="25.5" customHeight="1" x14ac:dyDescent="0.25">
      <c r="A128" s="190"/>
      <c r="B128" s="206"/>
      <c r="C128" s="104" t="s">
        <v>55</v>
      </c>
      <c r="D128" s="107"/>
      <c r="E128" s="107"/>
    </row>
    <row r="129" spans="1:5" s="79" customFormat="1" ht="25.5" customHeight="1" x14ac:dyDescent="0.25">
      <c r="A129" s="191"/>
      <c r="B129" s="207"/>
      <c r="C129" s="105" t="s">
        <v>56</v>
      </c>
      <c r="D129" s="108"/>
      <c r="E129" s="108"/>
    </row>
    <row r="130" spans="1:5" s="79" customFormat="1" ht="25.5" customHeight="1" x14ac:dyDescent="0.25">
      <c r="A130" s="191"/>
      <c r="B130" s="207"/>
      <c r="C130" s="105" t="s">
        <v>66</v>
      </c>
      <c r="D130" s="108"/>
      <c r="E130" s="108"/>
    </row>
    <row r="131" spans="1:5" s="79" customFormat="1" ht="25.5" customHeight="1" thickBot="1" x14ac:dyDescent="0.3">
      <c r="A131" s="192"/>
      <c r="B131" s="208"/>
      <c r="C131" s="106" t="s">
        <v>57</v>
      </c>
      <c r="D131" s="109"/>
      <c r="E131" s="109"/>
    </row>
    <row r="132" spans="1:5" ht="27.75" customHeight="1" x14ac:dyDescent="0.2">
      <c r="A132" s="90"/>
      <c r="C132" s="62" t="s">
        <v>119</v>
      </c>
      <c r="D132" s="63">
        <f>SUM(D120:D131)</f>
        <v>0</v>
      </c>
      <c r="E132" s="111"/>
    </row>
    <row r="133" spans="1:5" ht="30" x14ac:dyDescent="0.2">
      <c r="A133" s="91"/>
      <c r="B133" s="92"/>
      <c r="C133" s="62" t="s">
        <v>122</v>
      </c>
      <c r="D133" s="111"/>
      <c r="E133" s="63">
        <f>SUM(E120:E131)</f>
        <v>0</v>
      </c>
    </row>
    <row r="134" spans="1:5" ht="15.75" thickBot="1" x14ac:dyDescent="0.25">
      <c r="C134" s="33"/>
      <c r="D134" s="70"/>
      <c r="E134" s="34"/>
    </row>
    <row r="135" spans="1:5" ht="15" x14ac:dyDescent="0.2">
      <c r="A135" s="93"/>
      <c r="B135" s="110" t="s">
        <v>117</v>
      </c>
      <c r="C135" s="33"/>
      <c r="D135" s="70"/>
      <c r="E135" s="34"/>
    </row>
    <row r="136" spans="1:5" ht="20.25" customHeight="1" x14ac:dyDescent="0.2">
      <c r="A136" s="35" t="s">
        <v>118</v>
      </c>
      <c r="B136" s="36">
        <f>B98</f>
        <v>0</v>
      </c>
      <c r="C136" s="14"/>
      <c r="D136" s="9"/>
    </row>
    <row r="137" spans="1:5" ht="20.25" customHeight="1" x14ac:dyDescent="0.2">
      <c r="A137" s="35" t="s">
        <v>119</v>
      </c>
      <c r="B137" s="36">
        <f>D132</f>
        <v>0</v>
      </c>
      <c r="C137" s="14"/>
      <c r="D137" s="9"/>
    </row>
    <row r="138" spans="1:5" ht="20.25" customHeight="1" thickBot="1" x14ac:dyDescent="0.25">
      <c r="A138" s="37" t="s">
        <v>120</v>
      </c>
      <c r="B138" s="38">
        <f>B136+B137</f>
        <v>0</v>
      </c>
    </row>
    <row r="141" spans="1:5" ht="55.5" customHeight="1" x14ac:dyDescent="0.2">
      <c r="A141" s="188" t="s">
        <v>312</v>
      </c>
      <c r="B141" s="224"/>
      <c r="C141" s="224"/>
      <c r="D141" s="224"/>
      <c r="E141" s="224"/>
    </row>
  </sheetData>
  <mergeCells count="33">
    <mergeCell ref="B141:E141"/>
    <mergeCell ref="C18:C19"/>
    <mergeCell ref="D18:D19"/>
    <mergeCell ref="E18:E19"/>
    <mergeCell ref="C41:C42"/>
    <mergeCell ref="D41:D42"/>
    <mergeCell ref="E41:E42"/>
    <mergeCell ref="A20:B20"/>
    <mergeCell ref="A28:B28"/>
    <mergeCell ref="A34:B34"/>
    <mergeCell ref="A43:B43"/>
    <mergeCell ref="A47:B47"/>
    <mergeCell ref="A51:B51"/>
    <mergeCell ref="A115:E115"/>
    <mergeCell ref="A120:A123"/>
    <mergeCell ref="A124:A127"/>
    <mergeCell ref="A1:E1"/>
    <mergeCell ref="A16:E16"/>
    <mergeCell ref="A10:E10"/>
    <mergeCell ref="A11:E11"/>
    <mergeCell ref="A12:E12"/>
    <mergeCell ref="A14:E14"/>
    <mergeCell ref="A128:A131"/>
    <mergeCell ref="A93:B93"/>
    <mergeCell ref="D118:D119"/>
    <mergeCell ref="E118:E119"/>
    <mergeCell ref="D116:E117"/>
    <mergeCell ref="A116:A119"/>
    <mergeCell ref="B128:B131"/>
    <mergeCell ref="B116:B119"/>
    <mergeCell ref="C116:C119"/>
    <mergeCell ref="B120:B123"/>
    <mergeCell ref="B124:B127"/>
  </mergeCells>
  <dataValidations count="7">
    <dataValidation allowBlank="1" showInputMessage="1" showErrorMessage="1" prompt="Ne RIEN saisir dans ces cellules" sqref="A54 A90 A39 A51 A43 A47 A71 A28 A34 A20" xr:uid="{00000000-0002-0000-0000-000000000000}"/>
    <dataValidation type="whole" allowBlank="1" showInputMessage="1" showErrorMessage="1" sqref="D76:D90" xr:uid="{00000000-0002-0000-0000-000001000000}">
      <formula1>0</formula1>
      <formula2>1000000000000000</formula2>
    </dataValidation>
    <dataValidation type="decimal" allowBlank="1" showInputMessage="1" showErrorMessage="1" sqref="C76:C90" xr:uid="{00000000-0002-0000-0000-000002000000}">
      <formula1>0</formula1>
      <formula2>1000000000000000</formula2>
    </dataValidation>
    <dataValidation type="whole" allowBlank="1" showInputMessage="1" showErrorMessage="1" sqref="E51 E43 E47 C39 D20:D39 C20 C28 C34 D43:D54 C43 C47 C51 C54" xr:uid="{00000000-0002-0000-0000-000003000000}">
      <formula1>0</formula1>
      <formula2>1000000000</formula2>
    </dataValidation>
    <dataValidation type="whole" allowBlank="1" showInputMessage="1" showErrorMessage="1" sqref="D59:D72" xr:uid="{00000000-0002-0000-0000-000004000000}">
      <formula1>0</formula1>
      <formula2>1000000000000000000</formula2>
    </dataValidation>
    <dataValidation type="decimal" allowBlank="1" showInputMessage="1" showErrorMessage="1" sqref="C59:C72" xr:uid="{00000000-0002-0000-0000-000005000000}">
      <formula1>0</formula1>
      <formula2>100000000000000000</formula2>
    </dataValidation>
    <dataValidation type="decimal" allowBlank="1" showInputMessage="1" showErrorMessage="1" sqref="C21:C27 C29:C33 C35:C38 C44:C46 C48:C50 C52:C53" xr:uid="{BC32F4EF-85DF-4B66-B428-F17CE9226A99}">
      <formula1>0</formula1>
      <formula2>1000000000</formula2>
    </dataValidation>
  </dataValidations>
  <printOptions horizontalCentered="1" verticalCentered="1" gridLines="1"/>
  <pageMargins left="0" right="0" top="0" bottom="0" header="0.51181102362204722" footer="0.51181102362204722"/>
  <pageSetup paperSize="9" scale="40" fitToHeight="0" orientation="portrait" r:id="rId1"/>
  <headerFooter>
    <oddHeader>&amp;L&amp;F - &amp;A</oddHeader>
    <oddFooter>&amp;R&amp;P/&amp;N</oddFooter>
  </headerFooter>
  <rowBreaks count="2" manualBreakCount="2">
    <brk id="55" max="4" man="1"/>
    <brk id="91" max="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6"/>
  <sheetViews>
    <sheetView topLeftCell="A69" zoomScaleNormal="100" workbookViewId="0">
      <selection activeCell="L83" sqref="L83"/>
    </sheetView>
  </sheetViews>
  <sheetFormatPr baseColWidth="10" defaultRowHeight="15" x14ac:dyDescent="0.25"/>
  <sheetData>
    <row r="1" spans="1:14" ht="15.75" thickBot="1" x14ac:dyDescent="0.3"/>
    <row r="2" spans="1:14" ht="43.5" customHeight="1" thickBot="1" x14ac:dyDescent="0.3">
      <c r="A2" s="250" t="s">
        <v>48</v>
      </c>
      <c r="B2" s="251"/>
      <c r="C2" s="251"/>
      <c r="D2" s="251"/>
      <c r="E2" s="251"/>
      <c r="F2" s="251"/>
      <c r="G2" s="251"/>
      <c r="H2" s="251"/>
      <c r="I2" s="251"/>
      <c r="J2" s="251"/>
      <c r="K2" s="251"/>
      <c r="L2" s="251"/>
      <c r="M2" s="251"/>
      <c r="N2" s="252"/>
    </row>
    <row r="4" spans="1:14" s="21" customFormat="1" x14ac:dyDescent="0.25">
      <c r="A4" s="21" t="s">
        <v>60</v>
      </c>
    </row>
    <row r="5" spans="1:14" ht="15.75" thickBot="1" x14ac:dyDescent="0.3"/>
    <row r="6" spans="1:14" ht="32.25" customHeight="1" thickBot="1" x14ac:dyDescent="0.3">
      <c r="F6" s="256" t="s">
        <v>29</v>
      </c>
      <c r="G6" s="257"/>
      <c r="H6" s="257"/>
      <c r="I6" s="257"/>
      <c r="J6" s="257"/>
      <c r="K6" s="258"/>
    </row>
    <row r="7" spans="1:14" ht="15.75" thickBot="1" x14ac:dyDescent="0.3"/>
    <row r="8" spans="1:14" ht="75.75" customHeight="1" thickTop="1" thickBot="1" x14ac:dyDescent="0.4">
      <c r="B8" s="253" t="s">
        <v>28</v>
      </c>
      <c r="C8" s="254"/>
      <c r="D8" s="254"/>
      <c r="E8" s="254"/>
      <c r="F8" s="254"/>
      <c r="G8" s="254"/>
      <c r="H8" s="254"/>
      <c r="I8" s="254"/>
      <c r="J8" s="254"/>
      <c r="K8" s="254"/>
      <c r="L8" s="254"/>
      <c r="M8" s="254"/>
      <c r="N8" s="255"/>
    </row>
    <row r="9" spans="1:14" ht="15.75" thickTop="1" x14ac:dyDescent="0.25"/>
    <row r="11" spans="1:14" ht="15.75" thickBot="1" x14ac:dyDescent="0.3"/>
    <row r="12" spans="1:14" ht="32.25" customHeight="1" thickBot="1" x14ac:dyDescent="0.3">
      <c r="F12" s="247" t="s">
        <v>30</v>
      </c>
      <c r="G12" s="248"/>
      <c r="H12" s="248"/>
      <c r="I12" s="248"/>
      <c r="J12" s="248"/>
      <c r="K12" s="249"/>
    </row>
    <row r="14" spans="1:14" x14ac:dyDescent="0.25">
      <c r="A14" s="18"/>
    </row>
    <row r="16" spans="1:14" ht="15.75" thickBot="1" x14ac:dyDescent="0.3"/>
    <row r="17" spans="2:14" ht="75.75" customHeight="1" thickTop="1" thickBot="1" x14ac:dyDescent="0.3">
      <c r="B17" s="240" t="s">
        <v>36</v>
      </c>
      <c r="C17" s="238"/>
      <c r="D17" s="238"/>
      <c r="E17" s="238"/>
      <c r="F17" s="238"/>
      <c r="G17" s="238"/>
      <c r="H17" s="238"/>
      <c r="I17" s="238"/>
      <c r="J17" s="238"/>
      <c r="K17" s="238"/>
      <c r="L17" s="238"/>
      <c r="M17" s="238"/>
      <c r="N17" s="239"/>
    </row>
    <row r="18" spans="2:14" ht="15.75" thickTop="1" x14ac:dyDescent="0.25"/>
    <row r="19" spans="2:14" ht="15.75" thickBot="1" x14ac:dyDescent="0.3"/>
    <row r="20" spans="2:14" ht="36" customHeight="1" thickTop="1" thickBot="1" x14ac:dyDescent="0.3">
      <c r="B20" s="241" t="s">
        <v>31</v>
      </c>
      <c r="C20" s="242"/>
      <c r="D20" s="242"/>
      <c r="E20" s="242"/>
      <c r="F20" s="243"/>
    </row>
    <row r="21" spans="2:14" ht="15.75" thickTop="1" x14ac:dyDescent="0.25"/>
    <row r="22" spans="2:14" ht="15.75" thickBot="1" x14ac:dyDescent="0.3"/>
    <row r="23" spans="2:14" ht="61.5" customHeight="1" thickTop="1" thickBot="1" x14ac:dyDescent="0.3">
      <c r="B23" s="240" t="s">
        <v>32</v>
      </c>
      <c r="C23" s="238"/>
      <c r="D23" s="238"/>
      <c r="E23" s="238"/>
      <c r="F23" s="238"/>
      <c r="G23" s="238"/>
      <c r="H23" s="238"/>
      <c r="I23" s="238"/>
      <c r="J23" s="238"/>
      <c r="K23" s="238"/>
      <c r="L23" s="238"/>
      <c r="M23" s="238"/>
      <c r="N23" s="239"/>
    </row>
    <row r="24" spans="2:14" ht="15.75" thickTop="1" x14ac:dyDescent="0.25"/>
    <row r="25" spans="2:14" ht="15.75" thickBot="1" x14ac:dyDescent="0.3"/>
    <row r="26" spans="2:14" ht="61.5" customHeight="1" thickTop="1" thickBot="1" x14ac:dyDescent="0.3">
      <c r="B26" s="237" t="s">
        <v>42</v>
      </c>
      <c r="C26" s="238"/>
      <c r="D26" s="238"/>
      <c r="E26" s="238"/>
      <c r="F26" s="238"/>
      <c r="G26" s="238"/>
      <c r="H26" s="238"/>
      <c r="I26" s="238"/>
      <c r="J26" s="238"/>
      <c r="K26" s="238"/>
      <c r="L26" s="238"/>
      <c r="M26" s="238"/>
      <c r="N26" s="239"/>
    </row>
    <row r="27" spans="2:14" ht="15.75" thickTop="1" x14ac:dyDescent="0.25"/>
    <row r="30" spans="2:14" ht="15.75" thickBot="1" x14ac:dyDescent="0.3"/>
    <row r="31" spans="2:14" ht="75.75" customHeight="1" thickTop="1" thickBot="1" x14ac:dyDescent="0.3">
      <c r="B31" s="240" t="s">
        <v>33</v>
      </c>
      <c r="C31" s="238"/>
      <c r="D31" s="238"/>
      <c r="E31" s="238"/>
      <c r="F31" s="238"/>
      <c r="G31" s="238"/>
      <c r="H31" s="238"/>
      <c r="I31" s="238"/>
      <c r="J31" s="238"/>
      <c r="K31" s="238"/>
      <c r="L31" s="238"/>
      <c r="M31" s="238"/>
      <c r="N31" s="239"/>
    </row>
    <row r="32" spans="2:14" ht="15.75" thickTop="1" x14ac:dyDescent="0.25"/>
    <row r="33" spans="2:14" ht="15.75" thickBot="1" x14ac:dyDescent="0.3"/>
    <row r="34" spans="2:14" ht="36" customHeight="1" thickTop="1" thickBot="1" x14ac:dyDescent="0.3">
      <c r="B34" s="241" t="s">
        <v>31</v>
      </c>
      <c r="C34" s="242"/>
      <c r="D34" s="242"/>
      <c r="E34" s="242"/>
      <c r="F34" s="243"/>
    </row>
    <row r="35" spans="2:14" ht="15.75" thickTop="1" x14ac:dyDescent="0.25"/>
    <row r="36" spans="2:14" ht="15.75" thickBot="1" x14ac:dyDescent="0.3"/>
    <row r="37" spans="2:14" ht="72" customHeight="1" thickTop="1" thickBot="1" x14ac:dyDescent="0.3">
      <c r="B37" s="240" t="s">
        <v>38</v>
      </c>
      <c r="C37" s="238"/>
      <c r="D37" s="238"/>
      <c r="E37" s="238"/>
      <c r="F37" s="238"/>
      <c r="G37" s="238"/>
      <c r="H37" s="238"/>
      <c r="I37" s="238"/>
      <c r="J37" s="238"/>
      <c r="K37" s="238"/>
      <c r="L37" s="238"/>
      <c r="M37" s="238"/>
      <c r="N37" s="239"/>
    </row>
    <row r="38" spans="2:14" ht="15.75" thickTop="1" x14ac:dyDescent="0.25"/>
    <row r="39" spans="2:14" ht="15.75" thickBot="1" x14ac:dyDescent="0.3"/>
    <row r="40" spans="2:14" ht="61.5" customHeight="1" thickTop="1" thickBot="1" x14ac:dyDescent="0.3">
      <c r="B40" s="240" t="s">
        <v>34</v>
      </c>
      <c r="C40" s="238"/>
      <c r="D40" s="238"/>
      <c r="E40" s="238"/>
      <c r="F40" s="238"/>
      <c r="G40" s="238"/>
      <c r="H40" s="238"/>
      <c r="I40" s="238"/>
      <c r="J40" s="238"/>
      <c r="K40" s="238"/>
      <c r="L40" s="238"/>
      <c r="M40" s="238"/>
      <c r="N40" s="239"/>
    </row>
    <row r="41" spans="2:14" ht="15.75" thickTop="1" x14ac:dyDescent="0.25"/>
    <row r="42" spans="2:14" ht="15.75" thickBot="1" x14ac:dyDescent="0.3"/>
    <row r="43" spans="2:14" ht="61.5" customHeight="1" thickTop="1" thickBot="1" x14ac:dyDescent="0.3">
      <c r="B43" s="240" t="s">
        <v>35</v>
      </c>
      <c r="C43" s="238"/>
      <c r="D43" s="238"/>
      <c r="E43" s="238"/>
      <c r="F43" s="238"/>
      <c r="G43" s="238"/>
      <c r="H43" s="238"/>
      <c r="I43" s="238"/>
      <c r="J43" s="238"/>
      <c r="K43" s="238"/>
      <c r="L43" s="238"/>
      <c r="M43" s="238"/>
      <c r="N43" s="239"/>
    </row>
    <row r="44" spans="2:14" ht="15.75" thickTop="1" x14ac:dyDescent="0.25"/>
    <row r="45" spans="2:14" ht="15.75" thickBot="1" x14ac:dyDescent="0.3"/>
    <row r="46" spans="2:14" ht="61.5" customHeight="1" thickTop="1" thickBot="1" x14ac:dyDescent="0.3">
      <c r="B46" s="237" t="s">
        <v>49</v>
      </c>
      <c r="C46" s="238"/>
      <c r="D46" s="238"/>
      <c r="E46" s="238"/>
      <c r="F46" s="238"/>
      <c r="G46" s="238"/>
      <c r="H46" s="238"/>
      <c r="I46" s="238"/>
      <c r="J46" s="238"/>
      <c r="K46" s="238"/>
      <c r="L46" s="238"/>
      <c r="M46" s="238"/>
      <c r="N46" s="239"/>
    </row>
    <row r="47" spans="2:14" ht="15.75" thickTop="1" x14ac:dyDescent="0.25"/>
    <row r="50" spans="2:14" ht="15.75" thickBot="1" x14ac:dyDescent="0.3"/>
    <row r="51" spans="2:14" ht="75.75" customHeight="1" thickTop="1" thickBot="1" x14ac:dyDescent="0.3">
      <c r="B51" s="237" t="s">
        <v>50</v>
      </c>
      <c r="C51" s="238"/>
      <c r="D51" s="238"/>
      <c r="E51" s="238"/>
      <c r="F51" s="238"/>
      <c r="G51" s="238"/>
      <c r="H51" s="238"/>
      <c r="I51" s="238"/>
      <c r="J51" s="238"/>
      <c r="K51" s="238"/>
      <c r="L51" s="238"/>
      <c r="M51" s="238"/>
      <c r="N51" s="239"/>
    </row>
    <row r="52" spans="2:14" ht="15.75" thickTop="1" x14ac:dyDescent="0.25"/>
    <row r="53" spans="2:14" ht="15.75" thickBot="1" x14ac:dyDescent="0.3"/>
    <row r="54" spans="2:14" ht="36" customHeight="1" thickTop="1" thickBot="1" x14ac:dyDescent="0.3">
      <c r="B54" s="241" t="s">
        <v>31</v>
      </c>
      <c r="C54" s="242"/>
      <c r="D54" s="242"/>
      <c r="E54" s="242"/>
      <c r="F54" s="243"/>
    </row>
    <row r="55" spans="2:14" ht="15.75" thickTop="1" x14ac:dyDescent="0.25"/>
    <row r="56" spans="2:14" ht="15.75" thickBot="1" x14ac:dyDescent="0.3"/>
    <row r="57" spans="2:14" ht="72" customHeight="1" thickTop="1" thickBot="1" x14ac:dyDescent="0.3">
      <c r="B57" s="237" t="s">
        <v>51</v>
      </c>
      <c r="C57" s="238"/>
      <c r="D57" s="238"/>
      <c r="E57" s="238"/>
      <c r="F57" s="238"/>
      <c r="G57" s="238"/>
      <c r="H57" s="238"/>
      <c r="I57" s="238"/>
      <c r="J57" s="238"/>
      <c r="K57" s="238"/>
      <c r="L57" s="238"/>
      <c r="M57" s="238"/>
      <c r="N57" s="239"/>
    </row>
    <row r="58" spans="2:14" ht="15.75" thickTop="1" x14ac:dyDescent="0.25"/>
    <row r="59" spans="2:14" ht="15.75" thickBot="1" x14ac:dyDescent="0.3"/>
    <row r="60" spans="2:14" ht="71.25" customHeight="1" thickTop="1" thickBot="1" x14ac:dyDescent="0.3">
      <c r="B60" s="240" t="s">
        <v>37</v>
      </c>
      <c r="C60" s="238"/>
      <c r="D60" s="238"/>
      <c r="E60" s="238"/>
      <c r="F60" s="238"/>
      <c r="G60" s="238"/>
      <c r="H60" s="238"/>
      <c r="I60" s="238"/>
      <c r="J60" s="238"/>
      <c r="K60" s="238"/>
      <c r="L60" s="238"/>
      <c r="M60" s="238"/>
      <c r="N60" s="239"/>
    </row>
    <row r="61" spans="2:14" ht="15.75" thickTop="1" x14ac:dyDescent="0.25"/>
    <row r="65" spans="2:14" ht="15.75" thickBot="1" x14ac:dyDescent="0.3"/>
    <row r="66" spans="2:14" ht="75.75" customHeight="1" thickTop="1" thickBot="1" x14ac:dyDescent="0.3">
      <c r="B66" s="244" t="s">
        <v>45</v>
      </c>
      <c r="C66" s="245"/>
      <c r="D66" s="245"/>
      <c r="E66" s="245"/>
      <c r="F66" s="245"/>
      <c r="G66" s="245"/>
      <c r="H66" s="245"/>
      <c r="I66" s="245"/>
      <c r="J66" s="245"/>
      <c r="K66" s="245"/>
      <c r="L66" s="245"/>
      <c r="M66" s="245"/>
      <c r="N66" s="246"/>
    </row>
    <row r="67" spans="2:14" ht="15.75" thickTop="1" x14ac:dyDescent="0.25"/>
    <row r="68" spans="2:14" ht="15.75" thickBot="1" x14ac:dyDescent="0.3"/>
    <row r="69" spans="2:14" ht="98.25" customHeight="1" thickTop="1" thickBot="1" x14ac:dyDescent="0.3">
      <c r="B69" s="237" t="s">
        <v>44</v>
      </c>
      <c r="C69" s="238"/>
      <c r="D69" s="238"/>
      <c r="E69" s="238"/>
      <c r="F69" s="238"/>
      <c r="G69" s="238"/>
      <c r="H69" s="238"/>
      <c r="I69" s="238"/>
      <c r="J69" s="238"/>
      <c r="K69" s="238"/>
      <c r="L69" s="238"/>
      <c r="M69" s="238"/>
      <c r="N69" s="239"/>
    </row>
    <row r="70" spans="2:14" ht="31.5" customHeight="1" thickTop="1" x14ac:dyDescent="0.25"/>
    <row r="71" spans="2:14" ht="15.75" thickBot="1" x14ac:dyDescent="0.3"/>
    <row r="72" spans="2:14" ht="60" customHeight="1" thickTop="1" thickBot="1" x14ac:dyDescent="0.3">
      <c r="B72" s="237" t="s">
        <v>43</v>
      </c>
      <c r="C72" s="238"/>
      <c r="D72" s="238"/>
      <c r="E72" s="238"/>
      <c r="F72" s="238"/>
      <c r="G72" s="238"/>
      <c r="H72" s="238"/>
      <c r="I72" s="238"/>
      <c r="J72" s="238"/>
      <c r="K72" s="238"/>
      <c r="L72" s="238"/>
      <c r="M72" s="238"/>
      <c r="N72" s="239"/>
    </row>
    <row r="73" spans="2:14" ht="15.75" thickTop="1" x14ac:dyDescent="0.25"/>
    <row r="74" spans="2:14" ht="15.75" thickBot="1" x14ac:dyDescent="0.3"/>
    <row r="75" spans="2:14" ht="48.75" customHeight="1" thickTop="1" thickBot="1" x14ac:dyDescent="0.3">
      <c r="B75" s="237" t="s">
        <v>61</v>
      </c>
      <c r="C75" s="238"/>
      <c r="D75" s="238"/>
      <c r="E75" s="238"/>
      <c r="F75" s="238"/>
      <c r="G75" s="238"/>
      <c r="H75" s="238"/>
      <c r="I75" s="238"/>
      <c r="J75" s="238"/>
      <c r="K75" s="238"/>
      <c r="L75" s="238"/>
      <c r="M75" s="238"/>
      <c r="N75" s="239"/>
    </row>
    <row r="76" spans="2:14" ht="15.75" thickTop="1" x14ac:dyDescent="0.25"/>
  </sheetData>
  <mergeCells count="22">
    <mergeCell ref="B23:N23"/>
    <mergeCell ref="F12:K12"/>
    <mergeCell ref="A2:N2"/>
    <mergeCell ref="B8:N8"/>
    <mergeCell ref="B17:N17"/>
    <mergeCell ref="B20:F20"/>
    <mergeCell ref="F6:K6"/>
    <mergeCell ref="B75:N75"/>
    <mergeCell ref="B31:N31"/>
    <mergeCell ref="B34:F34"/>
    <mergeCell ref="B37:N37"/>
    <mergeCell ref="B26:N26"/>
    <mergeCell ref="B40:N40"/>
    <mergeCell ref="B66:N66"/>
    <mergeCell ref="B69:N69"/>
    <mergeCell ref="B72:N72"/>
    <mergeCell ref="B43:N43"/>
    <mergeCell ref="B60:N60"/>
    <mergeCell ref="B46:N46"/>
    <mergeCell ref="B51:N51"/>
    <mergeCell ref="B54:F54"/>
    <mergeCell ref="B57:N57"/>
  </mergeCells>
  <printOptions horizontalCentered="1" verticalCentered="1"/>
  <pageMargins left="0.70866141732283472" right="0.70866141732283472" top="0" bottom="0" header="0.31496062992125984" footer="0.31496062992125984"/>
  <pageSetup paperSize="8" orientation="landscape" r:id="rId1"/>
  <headerFooter>
    <oddHeader>&amp;L&amp;F - &amp;A</oddHeader>
    <oddFooter>&amp;R&amp;P/&amp;N</oddFooter>
  </headerFooter>
  <rowBreaks count="2" manualBreakCount="2">
    <brk id="29" max="16383" man="1"/>
    <brk id="4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6"/>
  <sheetViews>
    <sheetView topLeftCell="B1" zoomScaleNormal="100" workbookViewId="0">
      <selection activeCell="D31" sqref="D31"/>
    </sheetView>
  </sheetViews>
  <sheetFormatPr baseColWidth="10" defaultRowHeight="15" x14ac:dyDescent="0.25"/>
  <cols>
    <col min="2" max="2" width="8" customWidth="1"/>
    <col min="3" max="3" width="60.5703125" customWidth="1"/>
    <col min="4" max="4" width="66.7109375" customWidth="1"/>
    <col min="5" max="5" width="21.28515625" bestFit="1" customWidth="1"/>
    <col min="6" max="6" width="13.85546875" customWidth="1"/>
    <col min="7" max="7" width="12.5703125" style="28" bestFit="1" customWidth="1"/>
    <col min="9" max="9" width="7.42578125" bestFit="1" customWidth="1"/>
  </cols>
  <sheetData>
    <row r="1" spans="2:10" x14ac:dyDescent="0.25">
      <c r="B1" s="271" t="s">
        <v>171</v>
      </c>
      <c r="C1" s="272"/>
      <c r="D1" s="272"/>
      <c r="E1" s="272"/>
      <c r="F1" s="272"/>
      <c r="G1" s="272"/>
      <c r="H1" s="272"/>
      <c r="I1" s="273"/>
    </row>
    <row r="2" spans="2:10" x14ac:dyDescent="0.25">
      <c r="B2" s="272"/>
      <c r="C2" s="272"/>
      <c r="D2" s="272"/>
      <c r="E2" s="272"/>
      <c r="F2" s="272"/>
      <c r="G2" s="272"/>
      <c r="H2" s="272"/>
      <c r="I2" s="272"/>
    </row>
    <row r="3" spans="2:10" x14ac:dyDescent="0.25">
      <c r="B3" s="147" t="s">
        <v>78</v>
      </c>
      <c r="C3" s="147" t="s">
        <v>79</v>
      </c>
      <c r="D3" s="147" t="s">
        <v>80</v>
      </c>
      <c r="E3" s="260" t="s">
        <v>127</v>
      </c>
      <c r="F3" s="261"/>
      <c r="G3" s="261"/>
      <c r="H3" s="261"/>
      <c r="I3" s="262"/>
    </row>
    <row r="4" spans="2:10" ht="60" x14ac:dyDescent="0.25">
      <c r="B4" s="122">
        <v>1</v>
      </c>
      <c r="C4" s="23" t="s">
        <v>143</v>
      </c>
      <c r="D4" s="114" t="s">
        <v>144</v>
      </c>
      <c r="E4" s="266"/>
      <c r="F4" s="267"/>
      <c r="G4" s="267"/>
      <c r="H4" s="267"/>
      <c r="I4" s="268"/>
      <c r="J4" s="113"/>
    </row>
    <row r="5" spans="2:10" ht="45" x14ac:dyDescent="0.25">
      <c r="B5" s="122">
        <v>2</v>
      </c>
      <c r="C5" s="122" t="s">
        <v>81</v>
      </c>
      <c r="D5" s="29" t="s">
        <v>88</v>
      </c>
      <c r="E5" s="260"/>
      <c r="F5" s="261"/>
      <c r="G5" s="261"/>
      <c r="H5" s="261"/>
      <c r="I5" s="262"/>
    </row>
    <row r="6" spans="2:10" ht="45" x14ac:dyDescent="0.25">
      <c r="B6" s="122">
        <v>3</v>
      </c>
      <c r="C6" s="122" t="s">
        <v>82</v>
      </c>
      <c r="D6" s="29" t="s">
        <v>86</v>
      </c>
      <c r="E6" s="260"/>
      <c r="F6" s="261"/>
      <c r="G6" s="261"/>
      <c r="H6" s="261"/>
      <c r="I6" s="262"/>
    </row>
    <row r="7" spans="2:10" s="41" customFormat="1" ht="60" x14ac:dyDescent="0.25">
      <c r="B7" s="122">
        <v>4</v>
      </c>
      <c r="C7" s="122" t="s">
        <v>91</v>
      </c>
      <c r="D7" s="29" t="s">
        <v>92</v>
      </c>
      <c r="E7" s="260"/>
      <c r="F7" s="261"/>
      <c r="G7" s="261"/>
      <c r="H7" s="261"/>
      <c r="I7" s="262"/>
    </row>
    <row r="8" spans="2:10" ht="81.75" customHeight="1" x14ac:dyDescent="0.25">
      <c r="B8" s="274">
        <v>5</v>
      </c>
      <c r="C8" s="123" t="s">
        <v>125</v>
      </c>
      <c r="D8" s="269" t="s">
        <v>128</v>
      </c>
      <c r="E8" s="42" t="s">
        <v>93</v>
      </c>
      <c r="F8" s="43" t="s">
        <v>97</v>
      </c>
      <c r="G8" s="43" t="s">
        <v>94</v>
      </c>
      <c r="H8" s="43" t="s">
        <v>95</v>
      </c>
      <c r="I8" s="44" t="s">
        <v>96</v>
      </c>
    </row>
    <row r="9" spans="2:10" ht="75" x14ac:dyDescent="0.25">
      <c r="B9" s="275"/>
      <c r="C9" s="124"/>
      <c r="D9" s="270"/>
      <c r="E9" s="42" t="s">
        <v>93</v>
      </c>
      <c r="F9" s="43" t="s">
        <v>98</v>
      </c>
      <c r="G9" s="43" t="s">
        <v>94</v>
      </c>
      <c r="H9" s="43" t="s">
        <v>95</v>
      </c>
      <c r="I9" s="44" t="s">
        <v>99</v>
      </c>
    </row>
    <row r="10" spans="2:10" ht="120" x14ac:dyDescent="0.25">
      <c r="B10" s="122">
        <v>6</v>
      </c>
      <c r="C10" s="123" t="s">
        <v>129</v>
      </c>
      <c r="D10" s="45" t="s">
        <v>130</v>
      </c>
      <c r="E10" s="42" t="s">
        <v>93</v>
      </c>
      <c r="F10" s="43" t="s">
        <v>98</v>
      </c>
      <c r="G10" s="43" t="s">
        <v>94</v>
      </c>
      <c r="H10" s="43" t="s">
        <v>95</v>
      </c>
      <c r="I10" s="44" t="s">
        <v>131</v>
      </c>
    </row>
    <row r="11" spans="2:10" ht="45" x14ac:dyDescent="0.25">
      <c r="B11" s="122">
        <v>7</v>
      </c>
      <c r="C11" s="122" t="s">
        <v>83</v>
      </c>
      <c r="D11" s="30" t="s">
        <v>87</v>
      </c>
      <c r="E11" s="260"/>
      <c r="F11" s="261"/>
      <c r="G11" s="261"/>
      <c r="H11" s="261"/>
      <c r="I11" s="262"/>
    </row>
    <row r="12" spans="2:10" ht="135" x14ac:dyDescent="0.25">
      <c r="B12" s="122">
        <v>8</v>
      </c>
      <c r="C12" s="122" t="s">
        <v>90</v>
      </c>
      <c r="D12" s="29" t="s">
        <v>154</v>
      </c>
      <c r="E12" s="260"/>
      <c r="F12" s="261"/>
      <c r="G12" s="261"/>
      <c r="H12" s="261"/>
      <c r="I12" s="262"/>
    </row>
    <row r="13" spans="2:10" ht="102.75" customHeight="1" x14ac:dyDescent="0.25">
      <c r="B13" s="122">
        <v>9</v>
      </c>
      <c r="C13" s="122" t="s">
        <v>84</v>
      </c>
      <c r="D13" s="29" t="s">
        <v>146</v>
      </c>
      <c r="E13" s="260"/>
      <c r="F13" s="261"/>
      <c r="G13" s="261"/>
      <c r="H13" s="261"/>
      <c r="I13" s="262"/>
    </row>
    <row r="14" spans="2:10" ht="45" x14ac:dyDescent="0.25">
      <c r="B14" s="122">
        <v>10</v>
      </c>
      <c r="C14" s="122" t="s">
        <v>100</v>
      </c>
      <c r="D14" s="30" t="s">
        <v>101</v>
      </c>
      <c r="E14" s="260"/>
      <c r="F14" s="261"/>
      <c r="G14" s="261"/>
      <c r="H14" s="261"/>
      <c r="I14" s="262"/>
    </row>
    <row r="15" spans="2:10" ht="120" x14ac:dyDescent="0.25">
      <c r="B15" s="122">
        <v>11</v>
      </c>
      <c r="C15" s="122" t="s">
        <v>155</v>
      </c>
      <c r="D15" s="30" t="s">
        <v>157</v>
      </c>
      <c r="E15" s="260"/>
      <c r="F15" s="261"/>
      <c r="G15" s="261"/>
      <c r="H15" s="261"/>
      <c r="I15" s="262"/>
    </row>
    <row r="16" spans="2:10" ht="120" x14ac:dyDescent="0.25">
      <c r="B16" s="122">
        <v>12</v>
      </c>
      <c r="C16" s="122" t="s">
        <v>156</v>
      </c>
      <c r="D16" s="30" t="s">
        <v>158</v>
      </c>
      <c r="E16" s="260"/>
      <c r="F16" s="261"/>
      <c r="G16" s="261"/>
      <c r="H16" s="261"/>
      <c r="I16" s="262"/>
    </row>
    <row r="17" spans="2:9" ht="45" x14ac:dyDescent="0.25">
      <c r="B17" s="122">
        <v>13</v>
      </c>
      <c r="C17" s="122" t="s">
        <v>102</v>
      </c>
      <c r="D17" s="30" t="s">
        <v>110</v>
      </c>
      <c r="E17" s="260"/>
      <c r="F17" s="261"/>
      <c r="G17" s="261"/>
      <c r="H17" s="261"/>
      <c r="I17" s="262"/>
    </row>
    <row r="18" spans="2:9" ht="111" customHeight="1" x14ac:dyDescent="0.25">
      <c r="B18" s="122" t="s">
        <v>162</v>
      </c>
      <c r="C18" s="122" t="s">
        <v>103</v>
      </c>
      <c r="D18" s="26" t="s">
        <v>170</v>
      </c>
      <c r="E18" s="260"/>
      <c r="F18" s="261"/>
      <c r="G18" s="261"/>
      <c r="H18" s="261"/>
      <c r="I18" s="262"/>
    </row>
    <row r="19" spans="2:9" ht="61.5" customHeight="1" x14ac:dyDescent="0.25">
      <c r="B19" s="122" t="s">
        <v>163</v>
      </c>
      <c r="C19" s="122" t="s">
        <v>164</v>
      </c>
      <c r="D19" s="29" t="s">
        <v>165</v>
      </c>
      <c r="E19" s="260"/>
      <c r="F19" s="261"/>
      <c r="G19" s="261"/>
      <c r="H19" s="261"/>
      <c r="I19" s="262"/>
    </row>
    <row r="20" spans="2:9" ht="75" x14ac:dyDescent="0.25">
      <c r="B20" s="122">
        <v>15</v>
      </c>
      <c r="C20" s="122" t="s">
        <v>104</v>
      </c>
      <c r="D20" s="30" t="s">
        <v>105</v>
      </c>
      <c r="E20" s="260"/>
      <c r="F20" s="261"/>
      <c r="G20" s="261"/>
      <c r="H20" s="261"/>
      <c r="I20" s="262"/>
    </row>
    <row r="21" spans="2:9" ht="45" x14ac:dyDescent="0.25">
      <c r="B21" s="122">
        <v>16</v>
      </c>
      <c r="C21" s="122" t="s">
        <v>106</v>
      </c>
      <c r="D21" s="30" t="s">
        <v>107</v>
      </c>
      <c r="E21" s="260"/>
      <c r="F21" s="261"/>
      <c r="G21" s="261"/>
      <c r="H21" s="261"/>
      <c r="I21" s="262"/>
    </row>
    <row r="22" spans="2:9" ht="210" x14ac:dyDescent="0.25">
      <c r="B22" s="122">
        <v>17</v>
      </c>
      <c r="C22" s="122" t="s">
        <v>108</v>
      </c>
      <c r="D22" s="30" t="s">
        <v>109</v>
      </c>
      <c r="E22" s="260"/>
      <c r="F22" s="261"/>
      <c r="G22" s="261"/>
      <c r="H22" s="261"/>
      <c r="I22" s="262"/>
    </row>
    <row r="23" spans="2:9" ht="60" x14ac:dyDescent="0.25">
      <c r="B23" s="122">
        <v>18</v>
      </c>
      <c r="C23" s="23" t="s">
        <v>123</v>
      </c>
      <c r="D23" s="27" t="s">
        <v>124</v>
      </c>
      <c r="E23" s="263"/>
      <c r="F23" s="264"/>
      <c r="G23" s="264"/>
      <c r="H23" s="264"/>
      <c r="I23" s="265"/>
    </row>
    <row r="24" spans="2:9" x14ac:dyDescent="0.25">
      <c r="B24" s="122">
        <v>19</v>
      </c>
      <c r="C24" s="125" t="s">
        <v>152</v>
      </c>
      <c r="D24" s="27" t="s">
        <v>150</v>
      </c>
      <c r="E24" s="266"/>
      <c r="F24" s="267"/>
      <c r="G24" s="267"/>
      <c r="H24" s="267"/>
      <c r="I24" s="268"/>
    </row>
    <row r="25" spans="2:9" ht="30" x14ac:dyDescent="0.25">
      <c r="B25" s="122">
        <v>20</v>
      </c>
      <c r="C25" s="125" t="s">
        <v>153</v>
      </c>
      <c r="D25" s="27" t="s">
        <v>151</v>
      </c>
      <c r="E25" s="266"/>
      <c r="F25" s="267"/>
      <c r="G25" s="267"/>
      <c r="H25" s="267"/>
      <c r="I25" s="268"/>
    </row>
    <row r="26" spans="2:9" ht="60" x14ac:dyDescent="0.25">
      <c r="B26" s="122">
        <v>21</v>
      </c>
      <c r="C26" s="23" t="s">
        <v>176</v>
      </c>
      <c r="D26" s="27" t="s">
        <v>240</v>
      </c>
      <c r="E26" s="259"/>
      <c r="F26" s="259"/>
      <c r="G26" s="259"/>
      <c r="H26" s="259"/>
      <c r="I26" s="259"/>
    </row>
  </sheetData>
  <mergeCells count="25">
    <mergeCell ref="D8:D9"/>
    <mergeCell ref="B1:I1"/>
    <mergeCell ref="B2:I2"/>
    <mergeCell ref="B8:B9"/>
    <mergeCell ref="E3:I3"/>
    <mergeCell ref="E4:I4"/>
    <mergeCell ref="E5:I5"/>
    <mergeCell ref="E6:I6"/>
    <mergeCell ref="E7:I7"/>
    <mergeCell ref="E11:I11"/>
    <mergeCell ref="E12:I12"/>
    <mergeCell ref="E13:I13"/>
    <mergeCell ref="E14:I14"/>
    <mergeCell ref="E15:I15"/>
    <mergeCell ref="E16:I16"/>
    <mergeCell ref="E17:I17"/>
    <mergeCell ref="E18:I18"/>
    <mergeCell ref="E19:I19"/>
    <mergeCell ref="E20:I20"/>
    <mergeCell ref="E26:I26"/>
    <mergeCell ref="E21:I21"/>
    <mergeCell ref="E22:I22"/>
    <mergeCell ref="E23:I23"/>
    <mergeCell ref="E24:I24"/>
    <mergeCell ref="E25:I25"/>
  </mergeCells>
  <pageMargins left="0.7" right="0.7" top="0.75" bottom="0.75" header="0.3" footer="0.3"/>
  <pageSetup paperSize="9" scale="58"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EB7D3-D6F9-4E78-891D-1B6A8AAFC97F}">
  <sheetPr>
    <pageSetUpPr fitToPage="1"/>
  </sheetPr>
  <dimension ref="A1:F144"/>
  <sheetViews>
    <sheetView topLeftCell="A22" zoomScale="80" zoomScaleNormal="80" zoomScaleSheetLayoutView="90" zoomScalePageLayoutView="70" workbookViewId="0">
      <selection activeCell="D22" sqref="D22"/>
    </sheetView>
  </sheetViews>
  <sheetFormatPr baseColWidth="10" defaultColWidth="11.42578125" defaultRowHeight="14.25" x14ac:dyDescent="0.2"/>
  <cols>
    <col min="1" max="1" width="68.85546875" style="68" customWidth="1"/>
    <col min="2" max="2" width="93.28515625" style="68" customWidth="1"/>
    <col min="3" max="3" width="28.7109375" style="70" customWidth="1"/>
    <col min="4" max="4" width="32.140625" style="71" bestFit="1" customWidth="1"/>
    <col min="5" max="5" width="28.7109375" style="70" customWidth="1"/>
    <col min="6" max="7" width="15.140625" style="68" customWidth="1"/>
    <col min="8" max="16384" width="11.42578125" style="68"/>
  </cols>
  <sheetData>
    <row r="1" spans="1:6" ht="110.25" customHeight="1" thickBot="1" x14ac:dyDescent="0.25">
      <c r="A1" s="211" t="s">
        <v>305</v>
      </c>
      <c r="B1" s="212"/>
      <c r="C1" s="212"/>
      <c r="D1" s="212"/>
      <c r="E1" s="213"/>
    </row>
    <row r="2" spans="1:6" ht="22.5" customHeight="1" thickBot="1" x14ac:dyDescent="0.3">
      <c r="A2" s="69" t="s">
        <v>307</v>
      </c>
      <c r="B2" s="112" t="s">
        <v>134</v>
      </c>
    </row>
    <row r="3" spans="1:6" ht="23.25" customHeight="1" thickBot="1" x14ac:dyDescent="0.25">
      <c r="A3" s="72" t="s">
        <v>308</v>
      </c>
      <c r="B3" s="73" t="s">
        <v>306</v>
      </c>
      <c r="C3" s="74"/>
      <c r="D3" s="75"/>
      <c r="E3" s="74"/>
    </row>
    <row r="4" spans="1:6" ht="36.75" customHeight="1" x14ac:dyDescent="0.2">
      <c r="A4" s="67" t="s">
        <v>135</v>
      </c>
      <c r="B4" s="186" t="s">
        <v>210</v>
      </c>
      <c r="C4" s="116"/>
      <c r="D4" s="97" t="s">
        <v>297</v>
      </c>
      <c r="E4" s="185">
        <v>20</v>
      </c>
    </row>
    <row r="5" spans="1:6" ht="36.75" customHeight="1" x14ac:dyDescent="0.2">
      <c r="A5" s="97" t="s">
        <v>296</v>
      </c>
      <c r="B5" s="184">
        <v>72</v>
      </c>
      <c r="C5" s="116" t="str">
        <f>IF(ISBLANK(B3),"",IF(ISBLANK(B5),"Donnée obligatoire",""))</f>
        <v/>
      </c>
      <c r="D5" s="97" t="s">
        <v>295</v>
      </c>
      <c r="E5" s="184">
        <v>40</v>
      </c>
    </row>
    <row r="6" spans="1:6" ht="55.5" customHeight="1" x14ac:dyDescent="0.2">
      <c r="A6" s="97" t="s">
        <v>291</v>
      </c>
      <c r="B6" s="78">
        <v>300</v>
      </c>
      <c r="C6" s="116" t="str">
        <f>IF(ISBLANK(B3),"",IF(ISBLANK(B6),"Donnée obligatoire (si inclusion)",""))</f>
        <v/>
      </c>
      <c r="D6" s="79" t="s">
        <v>298</v>
      </c>
      <c r="E6" s="78"/>
    </row>
    <row r="7" spans="1:6" ht="36.75" customHeight="1" x14ac:dyDescent="0.2">
      <c r="A7" s="97" t="s">
        <v>140</v>
      </c>
      <c r="B7" s="187" t="s">
        <v>211</v>
      </c>
      <c r="C7" s="72"/>
      <c r="D7" s="72"/>
      <c r="E7" s="72"/>
      <c r="F7" s="116" t="str">
        <f>IF(ISBLANK(B3),"",IF(ISBLANK(B7),"Donnée obligatoire",""))</f>
        <v/>
      </c>
    </row>
    <row r="8" spans="1:6" ht="42" customHeight="1" x14ac:dyDescent="0.2">
      <c r="A8" s="97" t="s">
        <v>141</v>
      </c>
      <c r="B8" s="180" t="s">
        <v>212</v>
      </c>
      <c r="C8" s="183"/>
      <c r="D8" s="183"/>
      <c r="E8" s="183"/>
      <c r="F8" s="116" t="str">
        <f>IF(ISBLANK(B3),"",IF(ISBLANK(B8),"Donnée obligatoire (voir commentaire en A8)",""))</f>
        <v/>
      </c>
    </row>
    <row r="9" spans="1:6" ht="80.25" customHeight="1" x14ac:dyDescent="0.2">
      <c r="A9" s="97" t="s">
        <v>142</v>
      </c>
      <c r="B9" s="187" t="s">
        <v>213</v>
      </c>
      <c r="C9" s="183"/>
      <c r="D9" s="183"/>
      <c r="E9" s="183"/>
      <c r="F9" s="116" t="str">
        <f>IF(ISBLANK(B3),"",IF(ISBLANK(B9),"Donnée recommandée (voir commentaire en A9)",""))</f>
        <v/>
      </c>
    </row>
    <row r="10" spans="1:6" ht="36.75" customHeight="1" x14ac:dyDescent="0.2">
      <c r="A10" s="215" t="str">
        <f xml:space="preserve"> RappelData!B9</f>
        <v/>
      </c>
      <c r="B10" s="215"/>
      <c r="C10" s="215"/>
      <c r="D10" s="215"/>
      <c r="E10" s="215"/>
      <c r="F10" s="80"/>
    </row>
    <row r="11" spans="1:6" ht="43.5" customHeight="1" thickBot="1" x14ac:dyDescent="0.25">
      <c r="A11" s="216" t="s">
        <v>207</v>
      </c>
      <c r="B11" s="217"/>
      <c r="C11" s="217"/>
      <c r="D11" s="217"/>
      <c r="E11" s="217"/>
    </row>
    <row r="12" spans="1:6" ht="37.5" customHeight="1" thickBot="1" x14ac:dyDescent="0.25">
      <c r="A12" s="218" t="s">
        <v>179</v>
      </c>
      <c r="B12" s="219"/>
      <c r="C12" s="219"/>
      <c r="D12" s="219"/>
      <c r="E12" s="220"/>
    </row>
    <row r="13" spans="1:6" ht="21" thickBot="1" x14ac:dyDescent="0.35">
      <c r="A13" s="94"/>
      <c r="B13" s="94"/>
      <c r="C13" s="95"/>
      <c r="D13" s="96"/>
      <c r="E13" s="95"/>
    </row>
    <row r="14" spans="1:6" ht="52.5" customHeight="1" thickBot="1" x14ac:dyDescent="0.35">
      <c r="A14" s="221" t="s">
        <v>52</v>
      </c>
      <c r="B14" s="222"/>
      <c r="C14" s="222"/>
      <c r="D14" s="222"/>
      <c r="E14" s="223"/>
    </row>
    <row r="15" spans="1:6" ht="15" x14ac:dyDescent="0.25">
      <c r="A15" s="1"/>
      <c r="B15" s="2"/>
      <c r="C15" s="12"/>
      <c r="D15" s="13"/>
      <c r="E15" s="12"/>
    </row>
    <row r="16" spans="1:6" ht="90.75" customHeight="1" x14ac:dyDescent="0.2">
      <c r="A16" s="276" t="s">
        <v>215</v>
      </c>
      <c r="B16" s="276"/>
      <c r="C16" s="276"/>
      <c r="D16" s="276"/>
      <c r="E16" s="276"/>
    </row>
    <row r="17" spans="1:5" s="102" customFormat="1" ht="90" customHeight="1" thickBot="1" x14ac:dyDescent="0.25">
      <c r="A17" s="98" t="s">
        <v>136</v>
      </c>
      <c r="B17" s="98" t="s">
        <v>137</v>
      </c>
      <c r="C17" s="98" t="s">
        <v>68</v>
      </c>
      <c r="D17" s="98" t="s">
        <v>70</v>
      </c>
      <c r="E17" s="101" t="s">
        <v>63</v>
      </c>
    </row>
    <row r="18" spans="1:5" ht="45.75" thickBot="1" x14ac:dyDescent="0.25">
      <c r="A18" s="17" t="s">
        <v>54</v>
      </c>
      <c r="B18" s="120" t="s">
        <v>174</v>
      </c>
      <c r="C18" s="225" t="s">
        <v>4</v>
      </c>
      <c r="D18" s="227" t="s">
        <v>5</v>
      </c>
      <c r="E18" s="229" t="s">
        <v>6</v>
      </c>
    </row>
    <row r="19" spans="1:5" ht="45" customHeight="1" thickBot="1" x14ac:dyDescent="0.25">
      <c r="A19" s="98" t="s">
        <v>175</v>
      </c>
      <c r="B19" s="98" t="s">
        <v>256</v>
      </c>
      <c r="C19" s="226"/>
      <c r="D19" s="228"/>
      <c r="E19" s="230"/>
    </row>
    <row r="20" spans="1:5" ht="19.5" customHeight="1" thickBot="1" x14ac:dyDescent="0.25">
      <c r="A20" s="231" t="s">
        <v>173</v>
      </c>
      <c r="B20" s="232"/>
      <c r="C20" s="168">
        <f>SUM(C21:C27)</f>
        <v>26</v>
      </c>
      <c r="D20" s="118"/>
      <c r="E20" s="126">
        <f>SUM(E21:E27)</f>
        <v>132971.70000000001</v>
      </c>
    </row>
    <row r="21" spans="1:5" ht="142.5" x14ac:dyDescent="0.2">
      <c r="A21" s="5" t="s">
        <v>214</v>
      </c>
      <c r="B21" s="149" t="s">
        <v>260</v>
      </c>
      <c r="C21" s="158">
        <v>2.2999999999999998</v>
      </c>
      <c r="D21" s="155">
        <v>6189</v>
      </c>
      <c r="E21" s="127">
        <f>C21*D21</f>
        <v>14234.699999999999</v>
      </c>
    </row>
    <row r="22" spans="1:5" ht="400.5" x14ac:dyDescent="0.2">
      <c r="A22" s="5" t="s">
        <v>216</v>
      </c>
      <c r="B22" s="150" t="s">
        <v>261</v>
      </c>
      <c r="C22" s="158">
        <v>23.7</v>
      </c>
      <c r="D22" s="155">
        <v>5010</v>
      </c>
      <c r="E22" s="127">
        <f>C22*D22</f>
        <v>118737</v>
      </c>
    </row>
    <row r="23" spans="1:5" x14ac:dyDescent="0.2">
      <c r="A23" s="5"/>
      <c r="B23" s="4"/>
      <c r="C23" s="158"/>
      <c r="D23" s="11"/>
      <c r="E23" s="127">
        <f t="shared" ref="E23:E38" si="0">C23*D23</f>
        <v>0</v>
      </c>
    </row>
    <row r="24" spans="1:5" x14ac:dyDescent="0.2">
      <c r="A24" s="5"/>
      <c r="B24" s="4"/>
      <c r="C24" s="158"/>
      <c r="D24" s="11"/>
      <c r="E24" s="127">
        <f t="shared" si="0"/>
        <v>0</v>
      </c>
    </row>
    <row r="25" spans="1:5" x14ac:dyDescent="0.2">
      <c r="A25" s="5"/>
      <c r="B25" s="4"/>
      <c r="C25" s="158"/>
      <c r="D25" s="11"/>
      <c r="E25" s="127">
        <f t="shared" si="0"/>
        <v>0</v>
      </c>
    </row>
    <row r="26" spans="1:5" x14ac:dyDescent="0.2">
      <c r="A26" s="5"/>
      <c r="B26" s="4"/>
      <c r="C26" s="158"/>
      <c r="D26" s="11"/>
      <c r="E26" s="127">
        <f t="shared" si="0"/>
        <v>0</v>
      </c>
    </row>
    <row r="27" spans="1:5" ht="15" thickBot="1" x14ac:dyDescent="0.25">
      <c r="A27" s="5"/>
      <c r="B27" s="4"/>
      <c r="C27" s="158"/>
      <c r="D27" s="11"/>
      <c r="E27" s="127">
        <f t="shared" si="0"/>
        <v>0</v>
      </c>
    </row>
    <row r="28" spans="1:5" ht="18" customHeight="1" thickBot="1" x14ac:dyDescent="0.25">
      <c r="A28" s="231" t="s">
        <v>40</v>
      </c>
      <c r="B28" s="233"/>
      <c r="C28" s="169">
        <f>SUM(C29:C33)</f>
        <v>44.999999999999993</v>
      </c>
      <c r="D28" s="117"/>
      <c r="E28" s="126">
        <f>SUM(E29:E33)</f>
        <v>236413</v>
      </c>
    </row>
    <row r="29" spans="1:5" ht="199.5" x14ac:dyDescent="0.2">
      <c r="A29" s="5" t="s">
        <v>217</v>
      </c>
      <c r="B29" s="150" t="s">
        <v>262</v>
      </c>
      <c r="C29" s="158">
        <v>2.9</v>
      </c>
      <c r="D29" s="155">
        <v>6189</v>
      </c>
      <c r="E29" s="127">
        <f t="shared" si="0"/>
        <v>17948.099999999999</v>
      </c>
    </row>
    <row r="30" spans="1:5" ht="114" x14ac:dyDescent="0.2">
      <c r="A30" s="5" t="s">
        <v>218</v>
      </c>
      <c r="B30" s="150" t="s">
        <v>263</v>
      </c>
      <c r="C30" s="158">
        <v>1.8</v>
      </c>
      <c r="D30" s="155">
        <v>5493</v>
      </c>
      <c r="E30" s="127">
        <f t="shared" si="0"/>
        <v>9887.4</v>
      </c>
    </row>
    <row r="31" spans="1:5" ht="172.5" x14ac:dyDescent="0.2">
      <c r="A31" s="5" t="s">
        <v>219</v>
      </c>
      <c r="B31" s="150" t="s">
        <v>225</v>
      </c>
      <c r="C31" s="158">
        <v>4</v>
      </c>
      <c r="D31" s="155">
        <v>5493</v>
      </c>
      <c r="E31" s="127">
        <f t="shared" si="0"/>
        <v>21972</v>
      </c>
    </row>
    <row r="32" spans="1:5" ht="185.25" x14ac:dyDescent="0.2">
      <c r="A32" s="5" t="s">
        <v>220</v>
      </c>
      <c r="B32" s="150" t="s">
        <v>264</v>
      </c>
      <c r="C32" s="158">
        <v>32.9</v>
      </c>
      <c r="D32" s="155">
        <v>4689</v>
      </c>
      <c r="E32" s="127">
        <f t="shared" si="0"/>
        <v>154268.1</v>
      </c>
    </row>
    <row r="33" spans="1:5" ht="114.75" thickBot="1" x14ac:dyDescent="0.25">
      <c r="A33" s="5" t="s">
        <v>221</v>
      </c>
      <c r="B33" s="150" t="s">
        <v>265</v>
      </c>
      <c r="C33" s="158">
        <v>3.4</v>
      </c>
      <c r="D33" s="155">
        <v>9511</v>
      </c>
      <c r="E33" s="127">
        <f t="shared" si="0"/>
        <v>32337.399999999998</v>
      </c>
    </row>
    <row r="34" spans="1:5" ht="18" customHeight="1" thickBot="1" x14ac:dyDescent="0.25">
      <c r="A34" s="231" t="s">
        <v>41</v>
      </c>
      <c r="B34" s="233"/>
      <c r="C34" s="170">
        <f>SUM(C35:C38)</f>
        <v>5.6999999999999993</v>
      </c>
      <c r="D34" s="117"/>
      <c r="E34" s="126">
        <f>SUM(E35:E38)</f>
        <v>39840.300000000003</v>
      </c>
    </row>
    <row r="35" spans="1:5" ht="157.5" customHeight="1" x14ac:dyDescent="0.2">
      <c r="A35" s="156" t="s">
        <v>222</v>
      </c>
      <c r="B35" s="157" t="s">
        <v>257</v>
      </c>
      <c r="C35" s="158">
        <v>1.1000000000000001</v>
      </c>
      <c r="D35" s="155">
        <v>9511</v>
      </c>
      <c r="E35" s="127">
        <f t="shared" si="0"/>
        <v>10462.1</v>
      </c>
    </row>
    <row r="36" spans="1:5" ht="167.25" customHeight="1" x14ac:dyDescent="0.2">
      <c r="A36" s="156" t="s">
        <v>223</v>
      </c>
      <c r="B36" s="157" t="s">
        <v>258</v>
      </c>
      <c r="C36" s="158">
        <v>1.7</v>
      </c>
      <c r="D36" s="155">
        <v>9511</v>
      </c>
      <c r="E36" s="127">
        <f t="shared" si="0"/>
        <v>16168.699999999999</v>
      </c>
    </row>
    <row r="37" spans="1:5" ht="174" customHeight="1" x14ac:dyDescent="0.2">
      <c r="A37" s="156" t="s">
        <v>224</v>
      </c>
      <c r="B37" s="157" t="s">
        <v>259</v>
      </c>
      <c r="C37" s="158">
        <v>2.9</v>
      </c>
      <c r="D37" s="155">
        <v>4555</v>
      </c>
      <c r="E37" s="127">
        <f t="shared" si="0"/>
        <v>13209.5</v>
      </c>
    </row>
    <row r="38" spans="1:5" x14ac:dyDescent="0.2">
      <c r="A38" s="5"/>
      <c r="B38" s="4"/>
      <c r="C38" s="158"/>
      <c r="D38" s="11"/>
      <c r="E38" s="127">
        <f t="shared" si="0"/>
        <v>0</v>
      </c>
    </row>
    <row r="39" spans="1:5" ht="18" x14ac:dyDescent="0.2">
      <c r="A39" s="10"/>
      <c r="B39" s="10"/>
      <c r="C39" s="171">
        <f>+C20+C28+C34</f>
        <v>76.7</v>
      </c>
      <c r="D39" s="10"/>
      <c r="E39" s="128">
        <f>E34+E28+E20</f>
        <v>409225</v>
      </c>
    </row>
    <row r="40" spans="1:5" s="102" customFormat="1" ht="90" customHeight="1" thickBot="1" x14ac:dyDescent="0.25">
      <c r="A40" s="98" t="s">
        <v>136</v>
      </c>
      <c r="B40" s="99" t="s">
        <v>137</v>
      </c>
      <c r="C40" s="100" t="s">
        <v>68</v>
      </c>
      <c r="D40" s="100" t="s">
        <v>70</v>
      </c>
      <c r="E40" s="101" t="s">
        <v>63</v>
      </c>
    </row>
    <row r="41" spans="1:5" ht="54" customHeight="1" thickBot="1" x14ac:dyDescent="0.25">
      <c r="A41" s="17" t="s">
        <v>53</v>
      </c>
      <c r="B41" s="120"/>
      <c r="C41" s="225" t="s">
        <v>4</v>
      </c>
      <c r="D41" s="227" t="s">
        <v>5</v>
      </c>
      <c r="E41" s="229" t="s">
        <v>6</v>
      </c>
    </row>
    <row r="42" spans="1:5" ht="60" customHeight="1" thickBot="1" x14ac:dyDescent="0.25">
      <c r="A42" s="98" t="s">
        <v>175</v>
      </c>
      <c r="B42" s="98" t="s">
        <v>256</v>
      </c>
      <c r="C42" s="226"/>
      <c r="D42" s="228"/>
      <c r="E42" s="230"/>
    </row>
    <row r="43" spans="1:5" ht="16.5" customHeight="1" thickBot="1" x14ac:dyDescent="0.25">
      <c r="A43" s="231" t="s">
        <v>39</v>
      </c>
      <c r="B43" s="233"/>
      <c r="C43" s="119">
        <f>+SUM(C44:C46)</f>
        <v>0</v>
      </c>
      <c r="D43" s="119">
        <f>+SUM(D44:D46)</f>
        <v>0</v>
      </c>
      <c r="E43" s="129">
        <f>+SUM(E44:E46)</f>
        <v>0</v>
      </c>
    </row>
    <row r="44" spans="1:5" x14ac:dyDescent="0.2">
      <c r="A44" s="5"/>
      <c r="B44" s="4"/>
      <c r="C44" s="4"/>
      <c r="D44" s="11"/>
      <c r="E44" s="127">
        <f t="shared" ref="E44:E53" si="1">C44*D44</f>
        <v>0</v>
      </c>
    </row>
    <row r="45" spans="1:5" x14ac:dyDescent="0.2">
      <c r="A45" s="5"/>
      <c r="B45" s="4"/>
      <c r="C45" s="4"/>
      <c r="D45" s="11"/>
      <c r="E45" s="127">
        <f t="shared" si="1"/>
        <v>0</v>
      </c>
    </row>
    <row r="46" spans="1:5" ht="15" thickBot="1" x14ac:dyDescent="0.25">
      <c r="A46" s="5"/>
      <c r="B46" s="4"/>
      <c r="C46" s="4"/>
      <c r="D46" s="11"/>
      <c r="E46" s="127">
        <f t="shared" si="1"/>
        <v>0</v>
      </c>
    </row>
    <row r="47" spans="1:5" ht="18" customHeight="1" thickBot="1" x14ac:dyDescent="0.25">
      <c r="A47" s="231" t="s">
        <v>40</v>
      </c>
      <c r="B47" s="233"/>
      <c r="C47" s="119">
        <f>SUM(C48:C50)</f>
        <v>0</v>
      </c>
      <c r="D47" s="119">
        <f t="shared" ref="D47:E47" si="2">SUM(D48:D50)</f>
        <v>0</v>
      </c>
      <c r="E47" s="129">
        <f t="shared" si="2"/>
        <v>0</v>
      </c>
    </row>
    <row r="48" spans="1:5" x14ac:dyDescent="0.2">
      <c r="A48" s="5"/>
      <c r="B48" s="4"/>
      <c r="C48" s="4"/>
      <c r="D48" s="11"/>
      <c r="E48" s="127">
        <f t="shared" si="1"/>
        <v>0</v>
      </c>
    </row>
    <row r="49" spans="1:6" x14ac:dyDescent="0.2">
      <c r="A49" s="5"/>
      <c r="B49" s="4"/>
      <c r="C49" s="4"/>
      <c r="D49" s="11"/>
      <c r="E49" s="127">
        <f t="shared" si="1"/>
        <v>0</v>
      </c>
    </row>
    <row r="50" spans="1:6" ht="15" thickBot="1" x14ac:dyDescent="0.25">
      <c r="A50" s="5"/>
      <c r="B50" s="4"/>
      <c r="C50" s="4"/>
      <c r="D50" s="11"/>
      <c r="E50" s="127">
        <f t="shared" si="1"/>
        <v>0</v>
      </c>
    </row>
    <row r="51" spans="1:6" ht="18" customHeight="1" thickBot="1" x14ac:dyDescent="0.25">
      <c r="A51" s="231" t="s">
        <v>41</v>
      </c>
      <c r="B51" s="233"/>
      <c r="C51" s="119">
        <f>SUM(C52:C53)</f>
        <v>0</v>
      </c>
      <c r="D51" s="119">
        <f t="shared" ref="D51:E51" si="3">SUM(D52:D53)</f>
        <v>0</v>
      </c>
      <c r="E51" s="129">
        <f t="shared" si="3"/>
        <v>0</v>
      </c>
    </row>
    <row r="52" spans="1:6" x14ac:dyDescent="0.2">
      <c r="A52" s="5"/>
      <c r="B52" s="4"/>
      <c r="C52" s="4"/>
      <c r="D52" s="11"/>
      <c r="E52" s="127">
        <f t="shared" si="1"/>
        <v>0</v>
      </c>
    </row>
    <row r="53" spans="1:6" x14ac:dyDescent="0.2">
      <c r="A53" s="5"/>
      <c r="B53" s="4"/>
      <c r="C53" s="4"/>
      <c r="D53" s="11"/>
      <c r="E53" s="127">
        <f t="shared" si="1"/>
        <v>0</v>
      </c>
    </row>
    <row r="54" spans="1:6" ht="18.75" thickBot="1" x14ac:dyDescent="0.25">
      <c r="A54" s="10"/>
      <c r="B54" s="10"/>
      <c r="C54" s="20">
        <f>C51+C47+C43</f>
        <v>0</v>
      </c>
      <c r="D54" s="10"/>
      <c r="E54" s="128">
        <f>E51+E47+E43</f>
        <v>0</v>
      </c>
    </row>
    <row r="55" spans="1:6" ht="33" customHeight="1" thickBot="1" x14ac:dyDescent="0.25">
      <c r="A55" s="46" t="s">
        <v>0</v>
      </c>
      <c r="B55" s="81"/>
      <c r="C55" s="51">
        <f>C54+C39</f>
        <v>76.7</v>
      </c>
      <c r="D55" s="82"/>
      <c r="E55" s="52">
        <f>E39+E54</f>
        <v>409225</v>
      </c>
    </row>
    <row r="56" spans="1:6" ht="30" customHeight="1" x14ac:dyDescent="0.2">
      <c r="A56" s="47"/>
      <c r="B56" s="50"/>
      <c r="C56" s="53" t="s">
        <v>4</v>
      </c>
      <c r="D56" s="48" t="s">
        <v>5</v>
      </c>
      <c r="E56" s="49" t="s">
        <v>6</v>
      </c>
    </row>
    <row r="57" spans="1:6" s="102" customFormat="1" ht="155.25" customHeight="1" x14ac:dyDescent="0.2">
      <c r="A57" s="103" t="s">
        <v>138</v>
      </c>
      <c r="B57" s="121" t="s">
        <v>177</v>
      </c>
      <c r="C57" s="100" t="s">
        <v>71</v>
      </c>
      <c r="D57" s="100" t="s">
        <v>8</v>
      </c>
      <c r="E57" s="101" t="s">
        <v>63</v>
      </c>
    </row>
    <row r="58" spans="1:6" ht="30" customHeight="1" x14ac:dyDescent="0.2">
      <c r="A58" s="54"/>
      <c r="B58" s="55"/>
      <c r="C58" s="48" t="s">
        <v>4</v>
      </c>
      <c r="D58" s="48" t="s">
        <v>5</v>
      </c>
      <c r="E58" s="49" t="s">
        <v>6</v>
      </c>
    </row>
    <row r="59" spans="1:6" ht="21" customHeight="1" x14ac:dyDescent="0.2">
      <c r="A59" s="6" t="s">
        <v>9</v>
      </c>
      <c r="B59" s="4" t="s">
        <v>241</v>
      </c>
      <c r="C59" s="15">
        <v>150</v>
      </c>
      <c r="D59" s="11">
        <v>20</v>
      </c>
      <c r="E59" s="127">
        <f>C59*D59</f>
        <v>3000</v>
      </c>
    </row>
    <row r="60" spans="1:6" ht="78" customHeight="1" x14ac:dyDescent="0.2">
      <c r="A60" s="6" t="s">
        <v>9</v>
      </c>
      <c r="B60" s="11" t="s">
        <v>242</v>
      </c>
      <c r="C60" s="4">
        <v>25</v>
      </c>
      <c r="D60" s="11">
        <v>3000</v>
      </c>
      <c r="E60" s="127">
        <v>0</v>
      </c>
      <c r="F60" s="160"/>
    </row>
    <row r="61" spans="1:6" ht="50.25" customHeight="1" x14ac:dyDescent="0.2">
      <c r="A61" s="6" t="s">
        <v>9</v>
      </c>
      <c r="B61" s="11" t="s">
        <v>246</v>
      </c>
      <c r="C61" s="15">
        <v>50</v>
      </c>
      <c r="D61" s="11">
        <v>40</v>
      </c>
      <c r="E61" s="127">
        <f>C61*D61</f>
        <v>2000</v>
      </c>
    </row>
    <row r="62" spans="1:6" ht="43.5" customHeight="1" x14ac:dyDescent="0.2">
      <c r="A62" s="3" t="s">
        <v>58</v>
      </c>
      <c r="B62" s="11" t="s">
        <v>226</v>
      </c>
      <c r="C62" s="15">
        <v>450</v>
      </c>
      <c r="D62" s="11">
        <v>100</v>
      </c>
      <c r="E62" s="127">
        <f t="shared" ref="E62:E74" si="4">C62*D62</f>
        <v>45000</v>
      </c>
    </row>
    <row r="63" spans="1:6" ht="39" customHeight="1" x14ac:dyDescent="0.2">
      <c r="A63" s="3" t="s">
        <v>59</v>
      </c>
      <c r="B63" s="4" t="s">
        <v>247</v>
      </c>
      <c r="C63" s="15">
        <v>50</v>
      </c>
      <c r="D63" s="11">
        <f>2612+126</f>
        <v>2738</v>
      </c>
      <c r="E63" s="127">
        <f t="shared" si="4"/>
        <v>136900</v>
      </c>
    </row>
    <row r="64" spans="1:6" ht="68.25" customHeight="1" x14ac:dyDescent="0.2">
      <c r="A64" s="6" t="s">
        <v>10</v>
      </c>
      <c r="B64" s="11" t="s">
        <v>227</v>
      </c>
      <c r="C64" s="15">
        <v>178</v>
      </c>
      <c r="D64" s="11">
        <v>20</v>
      </c>
      <c r="E64" s="127">
        <f t="shared" si="4"/>
        <v>3560</v>
      </c>
    </row>
    <row r="65" spans="1:6" ht="65.25" customHeight="1" x14ac:dyDescent="0.2">
      <c r="A65" s="6" t="s">
        <v>147</v>
      </c>
      <c r="B65" s="11" t="s">
        <v>248</v>
      </c>
      <c r="C65" s="15">
        <v>16.25</v>
      </c>
      <c r="D65" s="11">
        <v>800</v>
      </c>
      <c r="E65" s="127">
        <f t="shared" si="4"/>
        <v>13000</v>
      </c>
      <c r="F65" s="68" t="str">
        <f>IF(E65&gt;0,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row>
    <row r="66" spans="1:6" ht="123.75" customHeight="1" x14ac:dyDescent="0.2">
      <c r="A66" s="6" t="s">
        <v>148</v>
      </c>
      <c r="B66" s="11" t="s">
        <v>249</v>
      </c>
      <c r="C66" s="15">
        <v>150</v>
      </c>
      <c r="D66" s="11">
        <v>100</v>
      </c>
      <c r="E66" s="127">
        <f t="shared" si="4"/>
        <v>15000</v>
      </c>
      <c r="F66" s="68" t="str">
        <f>IF(E66&gt;0,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row>
    <row r="67" spans="1:6" ht="44.25" x14ac:dyDescent="0.2">
      <c r="A67" s="3" t="s">
        <v>145</v>
      </c>
      <c r="B67" s="4"/>
      <c r="C67" s="15"/>
      <c r="D67" s="11"/>
      <c r="E67" s="130">
        <v>0</v>
      </c>
    </row>
    <row r="68" spans="1:6" ht="44.25" x14ac:dyDescent="0.2">
      <c r="A68" s="3" t="s">
        <v>47</v>
      </c>
      <c r="B68" s="4"/>
      <c r="C68" s="15"/>
      <c r="D68" s="11"/>
      <c r="E68" s="127">
        <f t="shared" si="4"/>
        <v>0</v>
      </c>
    </row>
    <row r="69" spans="1:6" ht="51.75" customHeight="1" x14ac:dyDescent="0.2">
      <c r="A69" s="6" t="s">
        <v>11</v>
      </c>
      <c r="B69" s="11" t="s">
        <v>250</v>
      </c>
      <c r="C69" s="15">
        <v>20</v>
      </c>
      <c r="D69" s="11">
        <v>50</v>
      </c>
      <c r="E69" s="127">
        <f t="shared" si="4"/>
        <v>1000</v>
      </c>
    </row>
    <row r="70" spans="1:6" ht="21" customHeight="1" x14ac:dyDescent="0.2">
      <c r="A70" s="6" t="s">
        <v>11</v>
      </c>
      <c r="B70" s="4"/>
      <c r="C70" s="15"/>
      <c r="D70" s="11"/>
      <c r="E70" s="127"/>
    </row>
    <row r="71" spans="1:6" ht="36" customHeight="1" x14ac:dyDescent="0.2">
      <c r="A71" s="6" t="s">
        <v>12</v>
      </c>
      <c r="B71" s="4" t="s">
        <v>251</v>
      </c>
      <c r="C71" s="15">
        <v>200</v>
      </c>
      <c r="D71" s="11">
        <f>6*12</f>
        <v>72</v>
      </c>
      <c r="E71" s="127">
        <f t="shared" si="4"/>
        <v>14400</v>
      </c>
    </row>
    <row r="72" spans="1:6" ht="33" customHeight="1" x14ac:dyDescent="0.2">
      <c r="A72" s="3" t="s">
        <v>13</v>
      </c>
      <c r="B72" s="4"/>
      <c r="C72" s="15"/>
      <c r="D72" s="11"/>
      <c r="E72" s="127">
        <f t="shared" si="4"/>
        <v>0</v>
      </c>
    </row>
    <row r="73" spans="1:6" ht="33" customHeight="1" x14ac:dyDescent="0.2">
      <c r="A73" s="6" t="s">
        <v>14</v>
      </c>
      <c r="B73" s="4"/>
      <c r="C73" s="15"/>
      <c r="D73" s="11"/>
      <c r="E73" s="127">
        <f t="shared" si="4"/>
        <v>0</v>
      </c>
    </row>
    <row r="74" spans="1:6" ht="21" customHeight="1" x14ac:dyDescent="0.2">
      <c r="A74" s="6" t="s">
        <v>7</v>
      </c>
      <c r="B74" s="4"/>
      <c r="C74" s="15"/>
      <c r="D74" s="11"/>
      <c r="E74" s="127">
        <f t="shared" si="4"/>
        <v>0</v>
      </c>
    </row>
    <row r="75" spans="1:6" ht="33" customHeight="1" x14ac:dyDescent="0.2">
      <c r="A75" s="6" t="s">
        <v>89</v>
      </c>
      <c r="B75" s="4"/>
      <c r="C75" s="15"/>
      <c r="D75" s="11"/>
      <c r="E75" s="130">
        <v>0</v>
      </c>
    </row>
    <row r="76" spans="1:6" ht="30" customHeight="1" x14ac:dyDescent="0.2">
      <c r="A76" s="56" t="s">
        <v>1</v>
      </c>
      <c r="B76" s="56"/>
      <c r="C76" s="57"/>
      <c r="D76" s="58"/>
      <c r="E76" s="131">
        <f>SUM(E59:E74)</f>
        <v>233860</v>
      </c>
    </row>
    <row r="77" spans="1:6" s="102" customFormat="1" ht="142.5" customHeight="1" x14ac:dyDescent="0.2">
      <c r="A77" s="103" t="s">
        <v>139</v>
      </c>
      <c r="B77" s="103" t="s">
        <v>178</v>
      </c>
      <c r="C77" s="100" t="s">
        <v>72</v>
      </c>
      <c r="D77" s="100" t="s">
        <v>8</v>
      </c>
      <c r="E77" s="101" t="s">
        <v>63</v>
      </c>
    </row>
    <row r="78" spans="1:6" ht="30" customHeight="1" x14ac:dyDescent="0.2">
      <c r="A78" s="54"/>
      <c r="B78" s="55"/>
      <c r="C78" s="48" t="s">
        <v>4</v>
      </c>
      <c r="D78" s="48" t="s">
        <v>5</v>
      </c>
      <c r="E78" s="49" t="s">
        <v>6</v>
      </c>
    </row>
    <row r="79" spans="1:6" ht="28.5" x14ac:dyDescent="0.2">
      <c r="A79" s="3" t="s">
        <v>15</v>
      </c>
      <c r="B79" s="11" t="s">
        <v>228</v>
      </c>
      <c r="C79" s="15">
        <v>500</v>
      </c>
      <c r="D79" s="11">
        <v>6</v>
      </c>
      <c r="E79" s="127">
        <f>C79*D79</f>
        <v>3000</v>
      </c>
    </row>
    <row r="80" spans="1:6" ht="28.5" customHeight="1" x14ac:dyDescent="0.2">
      <c r="A80" s="3" t="s">
        <v>15</v>
      </c>
      <c r="B80" s="11" t="s">
        <v>239</v>
      </c>
      <c r="C80" s="15">
        <v>300</v>
      </c>
      <c r="D80" s="11">
        <v>6</v>
      </c>
      <c r="E80" s="127">
        <f>C80*D80</f>
        <v>1800</v>
      </c>
    </row>
    <row r="81" spans="1:5" ht="33" customHeight="1" x14ac:dyDescent="0.2">
      <c r="A81" s="3" t="s">
        <v>16</v>
      </c>
      <c r="B81" s="11" t="s">
        <v>229</v>
      </c>
      <c r="C81" s="15">
        <v>50</v>
      </c>
      <c r="D81" s="11">
        <f>6*12*2</f>
        <v>144</v>
      </c>
      <c r="E81" s="127">
        <f t="shared" ref="E81:E96" si="5">C81*D81</f>
        <v>7200</v>
      </c>
    </row>
    <row r="82" spans="1:5" ht="21" customHeight="1" x14ac:dyDescent="0.2">
      <c r="A82" s="3" t="s">
        <v>16</v>
      </c>
      <c r="B82" s="4" t="s">
        <v>230</v>
      </c>
      <c r="C82" s="15">
        <v>25</v>
      </c>
      <c r="D82" s="11">
        <f>5*6*12</f>
        <v>360</v>
      </c>
      <c r="E82" s="127">
        <f t="shared" si="5"/>
        <v>9000</v>
      </c>
    </row>
    <row r="83" spans="1:5" ht="33" customHeight="1" x14ac:dyDescent="0.2">
      <c r="A83" s="6" t="s">
        <v>17</v>
      </c>
      <c r="B83" s="11" t="s">
        <v>231</v>
      </c>
      <c r="C83" s="15">
        <v>60</v>
      </c>
      <c r="D83" s="11">
        <v>20</v>
      </c>
      <c r="E83" s="127">
        <f t="shared" si="5"/>
        <v>1200</v>
      </c>
    </row>
    <row r="84" spans="1:5" ht="29.25" x14ac:dyDescent="0.2">
      <c r="A84" s="6" t="s">
        <v>18</v>
      </c>
      <c r="B84" s="11"/>
      <c r="C84" s="15"/>
      <c r="D84" s="11"/>
      <c r="E84" s="127">
        <f t="shared" si="5"/>
        <v>0</v>
      </c>
    </row>
    <row r="85" spans="1:5" ht="42.75" x14ac:dyDescent="0.2">
      <c r="A85" s="6" t="s">
        <v>19</v>
      </c>
      <c r="B85" s="11" t="s">
        <v>252</v>
      </c>
      <c r="C85" s="15">
        <v>20</v>
      </c>
      <c r="D85" s="11">
        <v>20</v>
      </c>
      <c r="E85" s="127">
        <f t="shared" si="5"/>
        <v>400</v>
      </c>
    </row>
    <row r="86" spans="1:5" ht="181.5" customHeight="1" x14ac:dyDescent="0.2">
      <c r="A86" s="6" t="s">
        <v>20</v>
      </c>
      <c r="B86" s="157" t="s">
        <v>232</v>
      </c>
      <c r="C86" s="4">
        <v>468</v>
      </c>
      <c r="D86" s="11">
        <v>32</v>
      </c>
      <c r="E86" s="127">
        <f t="shared" si="5"/>
        <v>14976</v>
      </c>
    </row>
    <row r="87" spans="1:5" ht="33" customHeight="1" x14ac:dyDescent="0.2">
      <c r="A87" s="6" t="s">
        <v>21</v>
      </c>
      <c r="B87" s="4" t="s">
        <v>238</v>
      </c>
      <c r="C87" s="15">
        <v>3000</v>
      </c>
      <c r="D87" s="11">
        <v>1</v>
      </c>
      <c r="E87" s="127">
        <f t="shared" si="5"/>
        <v>3000</v>
      </c>
    </row>
    <row r="88" spans="1:5" ht="21" customHeight="1" x14ac:dyDescent="0.2">
      <c r="A88" s="6" t="s">
        <v>22</v>
      </c>
      <c r="B88" s="4"/>
      <c r="C88" s="15"/>
      <c r="D88" s="11"/>
      <c r="E88" s="127">
        <f t="shared" si="5"/>
        <v>0</v>
      </c>
    </row>
    <row r="89" spans="1:5" ht="107.25" customHeight="1" x14ac:dyDescent="0.2">
      <c r="A89" s="6" t="s">
        <v>23</v>
      </c>
      <c r="B89" s="11" t="s">
        <v>236</v>
      </c>
      <c r="C89" s="15">
        <v>425</v>
      </c>
      <c r="D89" s="11">
        <f>6*20</f>
        <v>120</v>
      </c>
      <c r="E89" s="127">
        <f t="shared" si="5"/>
        <v>51000</v>
      </c>
    </row>
    <row r="90" spans="1:5" ht="107.25" customHeight="1" x14ac:dyDescent="0.2">
      <c r="A90" s="6" t="s">
        <v>23</v>
      </c>
      <c r="B90" s="11" t="s">
        <v>237</v>
      </c>
      <c r="C90" s="15">
        <v>24</v>
      </c>
      <c r="D90" s="11">
        <v>72</v>
      </c>
      <c r="E90" s="127">
        <f t="shared" si="5"/>
        <v>1728</v>
      </c>
    </row>
    <row r="91" spans="1:5" ht="33" customHeight="1" x14ac:dyDescent="0.2">
      <c r="A91" s="6" t="s">
        <v>64</v>
      </c>
      <c r="B91" s="4"/>
      <c r="C91" s="15"/>
      <c r="D91" s="11"/>
      <c r="E91" s="127">
        <f t="shared" si="5"/>
        <v>0</v>
      </c>
    </row>
    <row r="92" spans="1:5" ht="30" customHeight="1" x14ac:dyDescent="0.2">
      <c r="A92" s="6" t="s">
        <v>24</v>
      </c>
      <c r="B92" s="4"/>
      <c r="C92" s="15"/>
      <c r="D92" s="11"/>
      <c r="E92" s="127">
        <f t="shared" si="5"/>
        <v>0</v>
      </c>
    </row>
    <row r="93" spans="1:5" ht="21" customHeight="1" x14ac:dyDescent="0.2">
      <c r="A93" s="6" t="s">
        <v>25</v>
      </c>
      <c r="B93" s="4" t="s">
        <v>235</v>
      </c>
      <c r="C93" s="15">
        <v>80</v>
      </c>
      <c r="D93" s="11">
        <v>20</v>
      </c>
      <c r="E93" s="127">
        <f t="shared" si="5"/>
        <v>1600</v>
      </c>
    </row>
    <row r="94" spans="1:5" ht="47.25" customHeight="1" x14ac:dyDescent="0.2">
      <c r="A94" s="6" t="s">
        <v>26</v>
      </c>
      <c r="B94" s="11" t="s">
        <v>233</v>
      </c>
      <c r="C94" s="15">
        <v>150</v>
      </c>
      <c r="D94" s="11">
        <v>300</v>
      </c>
      <c r="E94" s="127">
        <f t="shared" si="5"/>
        <v>45000</v>
      </c>
    </row>
    <row r="95" spans="1:5" ht="21" customHeight="1" x14ac:dyDescent="0.2">
      <c r="A95" s="6" t="s">
        <v>27</v>
      </c>
      <c r="B95" s="4"/>
      <c r="C95" s="15"/>
      <c r="D95" s="11"/>
      <c r="E95" s="127">
        <f t="shared" si="5"/>
        <v>0</v>
      </c>
    </row>
    <row r="96" spans="1:5" ht="21" customHeight="1" x14ac:dyDescent="0.2">
      <c r="A96" s="6" t="s">
        <v>65</v>
      </c>
      <c r="B96" s="4" t="s">
        <v>234</v>
      </c>
      <c r="C96" s="15">
        <v>3000</v>
      </c>
      <c r="D96" s="11">
        <v>1</v>
      </c>
      <c r="E96" s="127">
        <f t="shared" si="5"/>
        <v>3000</v>
      </c>
    </row>
    <row r="97" spans="1:5" ht="30" customHeight="1" x14ac:dyDescent="0.2">
      <c r="A97" s="56" t="s">
        <v>2</v>
      </c>
      <c r="B97" s="56"/>
      <c r="C97" s="57"/>
      <c r="D97" s="58"/>
      <c r="E97" s="131">
        <f>SUM(E79:E96)</f>
        <v>142904</v>
      </c>
    </row>
    <row r="98" spans="1:5" ht="12.75" customHeight="1" thickBot="1" x14ac:dyDescent="0.25">
      <c r="A98" s="16"/>
      <c r="B98" s="70"/>
      <c r="C98" s="83"/>
      <c r="D98" s="83"/>
      <c r="E98" s="83"/>
    </row>
    <row r="99" spans="1:5" ht="45.75" customHeight="1" x14ac:dyDescent="0.2">
      <c r="A99" s="193" t="s">
        <v>149</v>
      </c>
      <c r="B99" s="194"/>
      <c r="C99" s="84"/>
      <c r="D99" s="83"/>
      <c r="E99" s="85"/>
    </row>
    <row r="100" spans="1:5" ht="30" customHeight="1" x14ac:dyDescent="0.2">
      <c r="A100" s="59" t="s">
        <v>67</v>
      </c>
      <c r="B100" s="132">
        <f>E97+E76+E55</f>
        <v>785989</v>
      </c>
      <c r="C100" s="84"/>
      <c r="D100" s="83"/>
      <c r="E100" s="85"/>
    </row>
    <row r="101" spans="1:5" ht="12.75" customHeight="1" x14ac:dyDescent="0.2">
      <c r="A101" s="39" t="s">
        <v>121</v>
      </c>
      <c r="B101" s="40">
        <v>0.1</v>
      </c>
      <c r="C101" s="84"/>
      <c r="D101" s="83"/>
      <c r="E101" s="85"/>
    </row>
    <row r="102" spans="1:5" s="87" customFormat="1" ht="30" customHeight="1" x14ac:dyDescent="0.25">
      <c r="A102" s="59" t="s">
        <v>3</v>
      </c>
      <c r="B102" s="133">
        <f>IF(B101&gt;0.1,"Le taux de majoration pour frais de gestion est plafonné à 10 %",E55*B101)</f>
        <v>40922.5</v>
      </c>
      <c r="C102" s="86"/>
      <c r="D102" s="86"/>
      <c r="E102" s="86"/>
    </row>
    <row r="103" spans="1:5" ht="12.75" customHeight="1" x14ac:dyDescent="0.2">
      <c r="A103" s="88"/>
      <c r="B103" s="89"/>
      <c r="C103" s="84"/>
      <c r="D103" s="83"/>
      <c r="E103" s="85"/>
    </row>
    <row r="104" spans="1:5" s="87" customFormat="1" ht="30" customHeight="1" x14ac:dyDescent="0.25">
      <c r="A104" s="59" t="s">
        <v>118</v>
      </c>
      <c r="B104" s="133">
        <f>B100+B102</f>
        <v>826911.5</v>
      </c>
      <c r="C104" s="86"/>
    </row>
    <row r="105" spans="1:5" ht="15.75" thickBot="1" x14ac:dyDescent="0.3">
      <c r="A105" s="31"/>
      <c r="B105" s="32"/>
      <c r="C105" s="9"/>
    </row>
    <row r="106" spans="1:5" ht="15" x14ac:dyDescent="0.25">
      <c r="A106" s="19"/>
      <c r="B106" s="8"/>
      <c r="C106" s="9"/>
    </row>
    <row r="107" spans="1:5" ht="30" customHeight="1" x14ac:dyDescent="0.2">
      <c r="A107" s="47" t="s">
        <v>68</v>
      </c>
      <c r="B107" s="57">
        <f>C55</f>
        <v>76.7</v>
      </c>
      <c r="C107" s="84"/>
      <c r="D107" s="68"/>
      <c r="E107" s="68"/>
    </row>
    <row r="109" spans="1:5" ht="30" customHeight="1" x14ac:dyDescent="0.2">
      <c r="A109" s="47" t="s">
        <v>69</v>
      </c>
      <c r="B109" s="56">
        <f>B107/12</f>
        <v>6.3916666666666666</v>
      </c>
      <c r="C109" s="85"/>
      <c r="D109" s="83"/>
      <c r="E109" s="85"/>
    </row>
    <row r="112" spans="1:5" ht="30" x14ac:dyDescent="0.25">
      <c r="A112" s="60" t="s">
        <v>159</v>
      </c>
      <c r="B112" s="61">
        <f>IF(B$104=0,"",(E55+B102)/B$104)</f>
        <v>0.54437203981320859</v>
      </c>
    </row>
    <row r="113" spans="1:5" ht="30" x14ac:dyDescent="0.25">
      <c r="A113" s="60" t="s">
        <v>160</v>
      </c>
      <c r="B113" s="61">
        <f>IF(B$104=0,"",E76/B$104)</f>
        <v>0.28281140122008219</v>
      </c>
    </row>
    <row r="114" spans="1:5" ht="30" x14ac:dyDescent="0.25">
      <c r="A114" s="60" t="s">
        <v>161</v>
      </c>
      <c r="B114" s="61">
        <f>IF(B$104=0,"",E97/B$104)</f>
        <v>0.17281655896670925</v>
      </c>
    </row>
    <row r="116" spans="1:5" ht="30" customHeight="1" x14ac:dyDescent="0.2">
      <c r="A116" s="47" t="s">
        <v>46</v>
      </c>
      <c r="B116" s="134">
        <f>IF(B104=0,"",B104/B6)</f>
        <v>2756.3716666666664</v>
      </c>
    </row>
    <row r="117" spans="1:5" ht="9" customHeight="1" x14ac:dyDescent="0.2"/>
    <row r="118" spans="1:5" ht="9" customHeight="1" x14ac:dyDescent="0.2"/>
    <row r="119" spans="1:5" ht="9" customHeight="1" x14ac:dyDescent="0.2"/>
    <row r="120" spans="1:5" ht="9" customHeight="1" x14ac:dyDescent="0.2"/>
    <row r="121" spans="1:5" ht="34.5" customHeight="1" thickBot="1" x14ac:dyDescent="0.25">
      <c r="A121" s="234" t="s">
        <v>113</v>
      </c>
      <c r="B121" s="235"/>
      <c r="C121" s="235"/>
      <c r="D121" s="235"/>
      <c r="E121" s="236"/>
    </row>
    <row r="122" spans="1:5" s="102" customFormat="1" ht="41.25" customHeight="1" x14ac:dyDescent="0.2">
      <c r="A122" s="203" t="s">
        <v>114</v>
      </c>
      <c r="B122" s="209" t="s">
        <v>126</v>
      </c>
      <c r="C122" s="209" t="s">
        <v>115</v>
      </c>
      <c r="D122" s="199" t="s">
        <v>116</v>
      </c>
      <c r="E122" s="200"/>
    </row>
    <row r="123" spans="1:5" s="102" customFormat="1" ht="15" hidden="1" customHeight="1" x14ac:dyDescent="0.2">
      <c r="A123" s="204"/>
      <c r="B123" s="210"/>
      <c r="C123" s="210"/>
      <c r="D123" s="201"/>
      <c r="E123" s="202"/>
    </row>
    <row r="124" spans="1:5" s="102" customFormat="1" ht="15" x14ac:dyDescent="0.2">
      <c r="A124" s="204"/>
      <c r="B124" s="210"/>
      <c r="C124" s="210"/>
      <c r="D124" s="195" t="s">
        <v>111</v>
      </c>
      <c r="E124" s="197" t="s">
        <v>112</v>
      </c>
    </row>
    <row r="125" spans="1:5" s="102" customFormat="1" ht="21" customHeight="1" thickBot="1" x14ac:dyDescent="0.25">
      <c r="A125" s="205"/>
      <c r="B125" s="210"/>
      <c r="C125" s="210"/>
      <c r="D125" s="196"/>
      <c r="E125" s="198"/>
    </row>
    <row r="126" spans="1:5" s="79" customFormat="1" ht="25.5" customHeight="1" x14ac:dyDescent="0.25">
      <c r="A126" s="190" t="s">
        <v>243</v>
      </c>
      <c r="B126" s="277" t="s">
        <v>244</v>
      </c>
      <c r="C126" s="104" t="s">
        <v>55</v>
      </c>
      <c r="D126" s="107"/>
      <c r="E126" s="107"/>
    </row>
    <row r="127" spans="1:5" s="79" customFormat="1" ht="25.5" customHeight="1" x14ac:dyDescent="0.25">
      <c r="A127" s="191"/>
      <c r="B127" s="278"/>
      <c r="C127" s="105" t="s">
        <v>56</v>
      </c>
      <c r="D127" s="159">
        <v>75000</v>
      </c>
      <c r="E127" s="108"/>
    </row>
    <row r="128" spans="1:5" s="79" customFormat="1" ht="25.5" customHeight="1" x14ac:dyDescent="0.25">
      <c r="A128" s="191"/>
      <c r="B128" s="278"/>
      <c r="C128" s="105" t="s">
        <v>66</v>
      </c>
      <c r="D128" s="108"/>
      <c r="E128" s="108"/>
    </row>
    <row r="129" spans="1:5" s="79" customFormat="1" ht="25.5" customHeight="1" thickBot="1" x14ac:dyDescent="0.3">
      <c r="A129" s="192"/>
      <c r="B129" s="279"/>
      <c r="C129" s="106" t="s">
        <v>57</v>
      </c>
      <c r="D129" s="109"/>
      <c r="E129" s="109"/>
    </row>
    <row r="130" spans="1:5" s="79" customFormat="1" ht="25.5" customHeight="1" x14ac:dyDescent="0.25">
      <c r="A130" s="190" t="s">
        <v>243</v>
      </c>
      <c r="B130" s="277" t="s">
        <v>245</v>
      </c>
      <c r="C130" s="104" t="s">
        <v>55</v>
      </c>
      <c r="D130" s="107"/>
      <c r="E130" s="161">
        <v>14067</v>
      </c>
    </row>
    <row r="131" spans="1:5" s="79" customFormat="1" ht="25.5" customHeight="1" x14ac:dyDescent="0.25">
      <c r="A131" s="191"/>
      <c r="B131" s="278"/>
      <c r="C131" s="105" t="s">
        <v>56</v>
      </c>
      <c r="D131" s="108"/>
      <c r="E131" s="108"/>
    </row>
    <row r="132" spans="1:5" s="79" customFormat="1" ht="25.5" customHeight="1" x14ac:dyDescent="0.25">
      <c r="A132" s="191"/>
      <c r="B132" s="278"/>
      <c r="C132" s="105" t="s">
        <v>66</v>
      </c>
      <c r="D132" s="108"/>
      <c r="E132" s="108"/>
    </row>
    <row r="133" spans="1:5" s="79" customFormat="1" ht="71.25" customHeight="1" thickBot="1" x14ac:dyDescent="0.3">
      <c r="A133" s="192"/>
      <c r="B133" s="279"/>
      <c r="C133" s="106" t="s">
        <v>57</v>
      </c>
      <c r="D133" s="109"/>
      <c r="E133" s="109"/>
    </row>
    <row r="134" spans="1:5" s="79" customFormat="1" ht="25.5" customHeight="1" x14ac:dyDescent="0.25">
      <c r="A134" s="190"/>
      <c r="B134" s="206"/>
      <c r="C134" s="104" t="s">
        <v>55</v>
      </c>
      <c r="D134" s="107"/>
      <c r="E134" s="107"/>
    </row>
    <row r="135" spans="1:5" s="79" customFormat="1" ht="25.5" customHeight="1" x14ac:dyDescent="0.25">
      <c r="A135" s="191"/>
      <c r="B135" s="207"/>
      <c r="C135" s="105" t="s">
        <v>56</v>
      </c>
      <c r="D135" s="108"/>
      <c r="E135" s="108"/>
    </row>
    <row r="136" spans="1:5" s="79" customFormat="1" ht="25.5" customHeight="1" x14ac:dyDescent="0.25">
      <c r="A136" s="191"/>
      <c r="B136" s="207"/>
      <c r="C136" s="105" t="s">
        <v>66</v>
      </c>
      <c r="D136" s="108"/>
      <c r="E136" s="108"/>
    </row>
    <row r="137" spans="1:5" s="79" customFormat="1" ht="25.5" customHeight="1" thickBot="1" x14ac:dyDescent="0.3">
      <c r="A137" s="192"/>
      <c r="B137" s="208"/>
      <c r="C137" s="106" t="s">
        <v>57</v>
      </c>
      <c r="D137" s="109"/>
      <c r="E137" s="109"/>
    </row>
    <row r="138" spans="1:5" ht="27.75" customHeight="1" x14ac:dyDescent="0.2">
      <c r="A138" s="90"/>
      <c r="C138" s="62" t="s">
        <v>119</v>
      </c>
      <c r="D138" s="63">
        <f>SUM(D126:D137)</f>
        <v>75000</v>
      </c>
      <c r="E138" s="111"/>
    </row>
    <row r="139" spans="1:5" ht="30" x14ac:dyDescent="0.2">
      <c r="A139" s="91"/>
      <c r="B139" s="92"/>
      <c r="C139" s="62" t="s">
        <v>122</v>
      </c>
      <c r="D139" s="111"/>
      <c r="E139" s="63">
        <f>SUM(E126:E137)</f>
        <v>14067</v>
      </c>
    </row>
    <row r="140" spans="1:5" ht="15.75" thickBot="1" x14ac:dyDescent="0.25">
      <c r="C140" s="33"/>
      <c r="D140" s="70"/>
      <c r="E140" s="34"/>
    </row>
    <row r="141" spans="1:5" ht="15" x14ac:dyDescent="0.2">
      <c r="A141" s="93"/>
      <c r="B141" s="110" t="s">
        <v>117</v>
      </c>
      <c r="C141" s="33"/>
      <c r="D141" s="70"/>
      <c r="E141" s="34"/>
    </row>
    <row r="142" spans="1:5" ht="20.25" customHeight="1" x14ac:dyDescent="0.2">
      <c r="A142" s="35" t="s">
        <v>118</v>
      </c>
      <c r="B142" s="36">
        <f>B104</f>
        <v>826911.5</v>
      </c>
      <c r="C142" s="14"/>
      <c r="D142" s="9"/>
    </row>
    <row r="143" spans="1:5" ht="20.25" customHeight="1" x14ac:dyDescent="0.2">
      <c r="A143" s="35" t="s">
        <v>119</v>
      </c>
      <c r="B143" s="36">
        <f>D138</f>
        <v>75000</v>
      </c>
      <c r="C143" s="14"/>
      <c r="D143" s="9"/>
    </row>
    <row r="144" spans="1:5" ht="20.25" customHeight="1" thickBot="1" x14ac:dyDescent="0.25">
      <c r="A144" s="37" t="s">
        <v>120</v>
      </c>
      <c r="B144" s="38">
        <f>B142+B143</f>
        <v>901911.5</v>
      </c>
    </row>
  </sheetData>
  <sheetProtection algorithmName="SHA-512" hashValue="eSxk+dEE3VdQCqHXCJJs2op+fM5WxawoHIrZNTqMaTIcTx2vDcX0oY00Gn/aczeovzv92sVBpDvGlnnVQCE7cA==" saltValue="jKV6XDQDieynYMmQl0+3jA==" spinCount="100000" sheet="1" objects="1" scenarios="1"/>
  <mergeCells count="32">
    <mergeCell ref="A34:B34"/>
    <mergeCell ref="C41:C42"/>
    <mergeCell ref="E124:E125"/>
    <mergeCell ref="B130:B133"/>
    <mergeCell ref="E41:E42"/>
    <mergeCell ref="A126:A129"/>
    <mergeCell ref="B126:B129"/>
    <mergeCell ref="A130:A133"/>
    <mergeCell ref="A11:E11"/>
    <mergeCell ref="A1:E1"/>
    <mergeCell ref="A10:E10"/>
    <mergeCell ref="D41:D42"/>
    <mergeCell ref="A134:A137"/>
    <mergeCell ref="B134:B137"/>
    <mergeCell ref="A43:B43"/>
    <mergeCell ref="A47:B47"/>
    <mergeCell ref="A51:B51"/>
    <mergeCell ref="A99:B99"/>
    <mergeCell ref="A121:E121"/>
    <mergeCell ref="A122:A125"/>
    <mergeCell ref="B122:B125"/>
    <mergeCell ref="C122:C125"/>
    <mergeCell ref="D122:E123"/>
    <mergeCell ref="D124:D125"/>
    <mergeCell ref="A20:B20"/>
    <mergeCell ref="A28:B28"/>
    <mergeCell ref="A12:E12"/>
    <mergeCell ref="A14:E14"/>
    <mergeCell ref="A16:E16"/>
    <mergeCell ref="C18:C19"/>
    <mergeCell ref="D18:D19"/>
    <mergeCell ref="E18:E19"/>
  </mergeCells>
  <dataValidations count="7">
    <dataValidation type="decimal" allowBlank="1" showInputMessage="1" showErrorMessage="1" sqref="C59:C75" xr:uid="{05923177-D3B7-402C-A687-4E7A2FC39534}">
      <formula1>0</formula1>
      <formula2>100000000000000000</formula2>
    </dataValidation>
    <dataValidation type="whole" allowBlank="1" showInputMessage="1" showErrorMessage="1" sqref="D59:D75" xr:uid="{A86F4289-DDC1-4CBD-BE8B-1321C39E77B4}">
      <formula1>0</formula1>
      <formula2>1000000000000000000</formula2>
    </dataValidation>
    <dataValidation type="whole" allowBlank="1" showInputMessage="1" showErrorMessage="1" sqref="E51 E43 E47 C43:D54 D20:D39 C20 C39" xr:uid="{83F9E7EB-9609-4A47-8D09-2D24A56D3386}">
      <formula1>0</formula1>
      <formula2>1000000000</formula2>
    </dataValidation>
    <dataValidation type="decimal" allowBlank="1" showInputMessage="1" showErrorMessage="1" sqref="C79:C96" xr:uid="{80F55B80-669C-4AF9-AC04-73C5FD37A1D8}">
      <formula1>0</formula1>
      <formula2>1000000000000000</formula2>
    </dataValidation>
    <dataValidation type="whole" allowBlank="1" showInputMessage="1" showErrorMessage="1" sqref="D79:D96" xr:uid="{DF429669-0C76-439D-953D-E0F9EE6D7E98}">
      <formula1>0</formula1>
      <formula2>1000000000000000</formula2>
    </dataValidation>
    <dataValidation allowBlank="1" showInputMessage="1" showErrorMessage="1" prompt="Ne RIEN saisir dans ces cellules" sqref="A54 A96 A39 A51 A43 A47 A74 A28 A34 A20" xr:uid="{204050E7-E77F-4530-9FA1-776EFAA6A2AA}"/>
    <dataValidation type="decimal" allowBlank="1" showInputMessage="1" showErrorMessage="1" sqref="C21:C38" xr:uid="{24D75266-6F5C-40F6-9C7E-63F610B5EF7F}">
      <formula1>0</formula1>
      <formula2>1000000000</formula2>
    </dataValidation>
  </dataValidations>
  <hyperlinks>
    <hyperlink ref="B7" r:id="rId1" xr:uid="{C2317299-B76B-49BF-910B-FD9514A8EDDE}"/>
    <hyperlink ref="B9" r:id="rId2" xr:uid="{91BE6470-5692-4A7E-8A0F-C743BE53AEDF}"/>
  </hyperlinks>
  <printOptions horizontalCentered="1" verticalCentered="1" gridLines="1"/>
  <pageMargins left="0" right="0" top="0" bottom="0" header="0.51181102362204722" footer="0.51181102362204722"/>
  <pageSetup paperSize="9" scale="40" fitToHeight="0" orientation="portrait" r:id="rId3"/>
  <headerFooter>
    <oddHeader>&amp;L&amp;F - &amp;A</oddHeader>
    <oddFooter>&amp;R&amp;P/&amp;N</oddFooter>
  </headerFooter>
  <rowBreaks count="2" manualBreakCount="2">
    <brk id="55" max="4" man="1"/>
    <brk id="97" max="4" man="1"/>
  </rowBreaks>
  <drawing r:id="rId4"/>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B15"/>
  <sheetViews>
    <sheetView zoomScaleNormal="100" workbookViewId="0">
      <selection activeCell="B34" sqref="B34"/>
    </sheetView>
  </sheetViews>
  <sheetFormatPr baseColWidth="10" defaultRowHeight="15" x14ac:dyDescent="0.25"/>
  <cols>
    <col min="1" max="1" width="36" customWidth="1"/>
    <col min="2" max="2" width="40.5703125" customWidth="1"/>
  </cols>
  <sheetData>
    <row r="1" spans="1:2" x14ac:dyDescent="0.25">
      <c r="A1" s="22" t="s">
        <v>73</v>
      </c>
      <c r="B1" s="25" t="str">
        <f>IF('AAP-DGOS_GBudget'!B4="","",'AAP-DGOS_GBudget'!B4)</f>
        <v/>
      </c>
    </row>
    <row r="2" spans="1:2" x14ac:dyDescent="0.25">
      <c r="A2" s="22" t="s">
        <v>75</v>
      </c>
      <c r="B2" s="23">
        <f>+'AAP-DGOS_GBudget'!B7</f>
        <v>0</v>
      </c>
    </row>
    <row r="3" spans="1:2" x14ac:dyDescent="0.25">
      <c r="A3" s="22" t="s">
        <v>76</v>
      </c>
      <c r="B3" s="23">
        <f>+'AAP-DGOS_GBudget'!B8</f>
        <v>0</v>
      </c>
    </row>
    <row r="4" spans="1:2" x14ac:dyDescent="0.25">
      <c r="A4" t="s">
        <v>166</v>
      </c>
      <c r="B4" s="23">
        <f>+'AAP-DGOS_GBudget'!B9</f>
        <v>0</v>
      </c>
    </row>
    <row r="5" spans="1:2" x14ac:dyDescent="0.25">
      <c r="A5" s="23" t="s">
        <v>63</v>
      </c>
      <c r="B5" s="24">
        <f>'AAP-DGOS_GBudget'!B98</f>
        <v>0</v>
      </c>
    </row>
    <row r="6" spans="1:2" x14ac:dyDescent="0.25">
      <c r="A6" s="23" t="s">
        <v>74</v>
      </c>
      <c r="B6" s="24">
        <f>'AAP-DGOS_GBudget'!D132</f>
        <v>0</v>
      </c>
    </row>
    <row r="7" spans="1:2" x14ac:dyDescent="0.25">
      <c r="A7" s="22" t="s">
        <v>77</v>
      </c>
      <c r="B7" s="22" t="str">
        <f>IF('AAP-DGOS_GBudget'!B72="","NON","OUI")</f>
        <v>NON</v>
      </c>
    </row>
    <row r="8" spans="1:2" x14ac:dyDescent="0.25">
      <c r="A8" s="22" t="s">
        <v>62</v>
      </c>
      <c r="B8" s="22" t="str">
        <f>IF('AAP-DGOS_GBudget'!B96&lt;='AAP-DGOS_GBudget'!E55*0.1,"OK","ERREUR")</f>
        <v>OK</v>
      </c>
    </row>
    <row r="9" spans="1:2" x14ac:dyDescent="0.25">
      <c r="A9" s="64" t="s">
        <v>85</v>
      </c>
      <c r="B9" s="64" t="str">
        <f>IF('AAP-DGOS_GBudget'!A2=RappelData!B10,"","Il s'agit d'une trame antérieure. Veuillez utiliser la dernière version proposée.")</f>
        <v/>
      </c>
    </row>
    <row r="10" spans="1:2" x14ac:dyDescent="0.25">
      <c r="A10" s="64" t="s">
        <v>313</v>
      </c>
      <c r="B10" s="64" t="s">
        <v>303</v>
      </c>
    </row>
    <row r="11" spans="1:2" ht="30" x14ac:dyDescent="0.25">
      <c r="A11" s="65" t="s">
        <v>132</v>
      </c>
      <c r="B11" s="64">
        <f>'AAP-DGOS_GBudget'!B6</f>
        <v>0</v>
      </c>
    </row>
    <row r="12" spans="1:2" ht="30" x14ac:dyDescent="0.25">
      <c r="A12" s="65" t="s">
        <v>133</v>
      </c>
      <c r="B12" s="66" t="str">
        <f>IF(ISNUMBER('AAP-DGOS_GBudget'!B110),'AAP-DGOS_GBudget'!B110,"Pas de patients")</f>
        <v>Pas de patients</v>
      </c>
    </row>
    <row r="13" spans="1:2" x14ac:dyDescent="0.25">
      <c r="A13" s="65" t="s">
        <v>167</v>
      </c>
      <c r="B13" s="115" t="str">
        <f>'AAP-DGOS_GBudget'!B106</f>
        <v/>
      </c>
    </row>
    <row r="14" spans="1:2" x14ac:dyDescent="0.25">
      <c r="A14" s="65" t="s">
        <v>168</v>
      </c>
      <c r="B14" s="115" t="str">
        <f>'AAP-DGOS_GBudget'!B107</f>
        <v/>
      </c>
    </row>
    <row r="15" spans="1:2" x14ac:dyDescent="0.25">
      <c r="A15" s="65" t="s">
        <v>169</v>
      </c>
      <c r="B15" s="115" t="str">
        <f>'AAP-DGOS_GBudget'!B108</f>
        <v/>
      </c>
    </row>
  </sheetData>
  <pageMargins left="0.7" right="0.7" top="0.75" bottom="0.75" header="0.3" footer="0.3"/>
  <pageSetup paperSize="9" orientation="portrait" r:id="rId1"/>
  <headerFooter>
    <oddHeader>&amp;L&amp;F - &amp;A</oddHeader>
    <oddFooter>&amp;R&amp;P/&amp;D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Nouveautés</vt:lpstr>
      <vt:lpstr>Lisez-moi</vt:lpstr>
      <vt:lpstr>AAP-DGOS_GBudget</vt:lpstr>
      <vt:lpstr>Métiers recherche clinique</vt:lpstr>
      <vt:lpstr>FAQ</vt:lpstr>
      <vt:lpstr>Exemple</vt:lpstr>
      <vt:lpstr>RappelData</vt:lpstr>
      <vt:lpstr>'AAP-DGOS_GBudget'!Zone_d_impression</vt:lpstr>
      <vt:lpstr>Exemple!Zone_d_impression</vt:lpstr>
      <vt:lpstr>'Lisez-moi'!Zone_d_impression</vt:lpstr>
      <vt:lpstr>'Métiers recherche clinique'!Zone_d_impression</vt:lpstr>
      <vt:lpstr>RappelData!Zone_d_impression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2025-12-04T15:20:36Z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2025-07-17T12:25:44Z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9db5e80f-e15f-4d00-af71-d7d1bc72dab8</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