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2"/>
  <workbookPr filterPrivacy="1" defaultThemeVersion="124226"/>
  <xr:revisionPtr revIDLastSave="0" documentId="8_{35F95D5C-F7B5-4B71-A190-6062FE6AD8A5}" xr6:coauthVersionLast="47" xr6:coauthVersionMax="47" xr10:uidLastSave="{00000000-0000-0000-0000-000000000000}"/>
  <bookViews>
    <workbookView xWindow="25080" yWindow="90" windowWidth="25440" windowHeight="15390" tabRatio="603" xr2:uid="{00000000-000D-0000-FFFF-FFFF00000000}"/>
  </bookViews>
  <sheets>
    <sheet name="Nouveautés" sheetId="10" r:id="rId1"/>
    <sheet name="Lisez-moi" sheetId="7" r:id="rId2"/>
    <sheet name="AAP-DGOS_GBudget" sheetId="1" r:id="rId3"/>
    <sheet name="Métiers recherche clinique" sheetId="3" r:id="rId4"/>
    <sheet name="FAQ" sheetId="6" r:id="rId5"/>
    <sheet name="Exemple" sheetId="9" r:id="rId6"/>
    <sheet name="RappelData" sheetId="5" state="hidden" r:id="rId7"/>
  </sheets>
  <definedNames>
    <definedName name="Assurance">#REF!</definedName>
    <definedName name="Assurances">#REF!</definedName>
    <definedName name="BinaireOuiNon">#REF!</definedName>
    <definedName name="Données">#REF!</definedName>
    <definedName name="Donnéess">#REF!</definedName>
    <definedName name="Investigation">#REF!</definedName>
    <definedName name="Investigations">#REF!</definedName>
    <definedName name="Méthodo">#REF!</definedName>
    <definedName name="methodos">#REF!</definedName>
    <definedName name="Montage">#REF!</definedName>
    <definedName name="Montages">#REF!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Statutjuridique">RappelData!#REF!</definedName>
    <definedName name="Vigilance">#REF!</definedName>
    <definedName name="Vigilances">#REF!</definedName>
    <definedName name="_xlnm.Print_Area" localSheetId="2">'AAP-DGOS_GBudget'!$A$1:$E$138</definedName>
    <definedName name="_xlnm.Print_Area" localSheetId="5">Exemple!$A$1:$E$144</definedName>
    <definedName name="_xlnm.Print_Area" localSheetId="3">'Métiers recherche clinique'!$A$1:$P$72</definedName>
    <definedName name="_xlnm.Print_Area" localSheetId="6">RappelData!$A$1:$B$8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9" l="1"/>
  <c r="E55" i="9"/>
  <c r="D71" i="9"/>
  <c r="D63" i="9"/>
  <c r="E61" i="9"/>
  <c r="E80" i="9"/>
  <c r="E90" i="9"/>
  <c r="D89" i="9"/>
  <c r="D82" i="9" l="1"/>
  <c r="E82" i="9" s="1"/>
  <c r="D81" i="9"/>
  <c r="E139" i="9" l="1"/>
  <c r="D138" i="9"/>
  <c r="B143" i="9" s="1"/>
  <c r="E96" i="9"/>
  <c r="E95" i="9"/>
  <c r="E94" i="9"/>
  <c r="E93" i="9"/>
  <c r="E92" i="9"/>
  <c r="E91" i="9"/>
  <c r="E89" i="9"/>
  <c r="E88" i="9"/>
  <c r="E87" i="9"/>
  <c r="E86" i="9"/>
  <c r="E85" i="9"/>
  <c r="E84" i="9"/>
  <c r="E83" i="9"/>
  <c r="E81" i="9"/>
  <c r="E79" i="9"/>
  <c r="E74" i="9"/>
  <c r="E73" i="9"/>
  <c r="E72" i="9"/>
  <c r="E71" i="9"/>
  <c r="E69" i="9"/>
  <c r="E68" i="9"/>
  <c r="E66" i="9"/>
  <c r="F66" i="9" s="1"/>
  <c r="E65" i="9"/>
  <c r="F65" i="9" s="1"/>
  <c r="E64" i="9"/>
  <c r="E63" i="9"/>
  <c r="E62" i="9"/>
  <c r="E59" i="9"/>
  <c r="E53" i="9"/>
  <c r="E51" i="9" s="1"/>
  <c r="E52" i="9"/>
  <c r="D51" i="9"/>
  <c r="C51" i="9"/>
  <c r="E50" i="9"/>
  <c r="E49" i="9"/>
  <c r="E48" i="9"/>
  <c r="D47" i="9"/>
  <c r="C47" i="9"/>
  <c r="E46" i="9"/>
  <c r="E45" i="9"/>
  <c r="E44" i="9"/>
  <c r="D43" i="9"/>
  <c r="C43" i="9"/>
  <c r="E38" i="9"/>
  <c r="E37" i="9"/>
  <c r="E36" i="9"/>
  <c r="E35" i="9"/>
  <c r="C34" i="9"/>
  <c r="E33" i="9"/>
  <c r="E32" i="9"/>
  <c r="E31" i="9"/>
  <c r="E30" i="9"/>
  <c r="E29" i="9"/>
  <c r="C28" i="9"/>
  <c r="E27" i="9"/>
  <c r="E26" i="9"/>
  <c r="E25" i="9"/>
  <c r="E24" i="9"/>
  <c r="E23" i="9"/>
  <c r="E22" i="9"/>
  <c r="E21" i="9"/>
  <c r="C20" i="9"/>
  <c r="F9" i="9"/>
  <c r="F8" i="9"/>
  <c r="F7" i="9"/>
  <c r="C6" i="9"/>
  <c r="C5" i="9"/>
  <c r="E43" i="9" l="1"/>
  <c r="E34" i="9"/>
  <c r="E47" i="9"/>
  <c r="E54" i="9" s="1"/>
  <c r="C54" i="9"/>
  <c r="E97" i="9"/>
  <c r="E76" i="9"/>
  <c r="E28" i="9"/>
  <c r="C39" i="9"/>
  <c r="E20" i="9"/>
  <c r="F9" i="1"/>
  <c r="F8" i="1"/>
  <c r="F7" i="1"/>
  <c r="C6" i="1"/>
  <c r="C5" i="1"/>
  <c r="C4" i="1"/>
  <c r="D43" i="1"/>
  <c r="C43" i="1"/>
  <c r="C54" i="1" s="1"/>
  <c r="D51" i="1"/>
  <c r="E51" i="1"/>
  <c r="C51" i="1"/>
  <c r="D47" i="1"/>
  <c r="E47" i="1"/>
  <c r="C47" i="1"/>
  <c r="C55" i="9" l="1"/>
  <c r="B107" i="9" s="1"/>
  <c r="B109" i="9" s="1"/>
  <c r="B100" i="9"/>
  <c r="C34" i="1"/>
  <c r="C28" i="1"/>
  <c r="C20" i="1"/>
  <c r="C39" i="1" s="1"/>
  <c r="E21" i="1"/>
  <c r="E34" i="1"/>
  <c r="E28" i="1"/>
  <c r="E22" i="1"/>
  <c r="B1" i="5"/>
  <c r="B4" i="5"/>
  <c r="B11" i="5"/>
  <c r="B102" i="9" l="1"/>
  <c r="B104" i="9" s="1"/>
  <c r="B114" i="9" s="1"/>
  <c r="E20" i="1"/>
  <c r="E39" i="1" s="1"/>
  <c r="E64" i="1"/>
  <c r="F64" i="1" s="1"/>
  <c r="B113" i="9" l="1"/>
  <c r="B142" i="9"/>
  <c r="B144" i="9" s="1"/>
  <c r="B116" i="9"/>
  <c r="B112" i="9"/>
  <c r="B9" i="5"/>
  <c r="A10" i="9" l="1"/>
  <c r="E63" i="1"/>
  <c r="F63" i="1" s="1"/>
  <c r="E133" i="1" l="1"/>
  <c r="D132" i="1"/>
  <c r="B137" i="1" l="1"/>
  <c r="B6" i="5"/>
  <c r="A10" i="1"/>
  <c r="B7" i="5" l="1"/>
  <c r="B3" i="5" l="1"/>
  <c r="B2" i="5"/>
  <c r="E61" i="1"/>
  <c r="E85" i="1"/>
  <c r="E66" i="1"/>
  <c r="E49" i="1"/>
  <c r="E45" i="1"/>
  <c r="E46" i="1"/>
  <c r="E48" i="1"/>
  <c r="E50" i="1"/>
  <c r="E89" i="1"/>
  <c r="E53" i="1"/>
  <c r="E52" i="1"/>
  <c r="E44" i="1"/>
  <c r="E43" i="1" s="1"/>
  <c r="E54" i="1" s="1"/>
  <c r="E55" i="1" s="1"/>
  <c r="B96" i="1" s="1"/>
  <c r="E60" i="1"/>
  <c r="E62" i="1"/>
  <c r="E67" i="1"/>
  <c r="E68" i="1"/>
  <c r="E69" i="1"/>
  <c r="E70" i="1"/>
  <c r="E71" i="1"/>
  <c r="E26" i="1"/>
  <c r="E77" i="1"/>
  <c r="E78" i="1"/>
  <c r="E79" i="1"/>
  <c r="E80" i="1"/>
  <c r="E81" i="1"/>
  <c r="E82" i="1"/>
  <c r="E83" i="1"/>
  <c r="E84" i="1"/>
  <c r="E86" i="1"/>
  <c r="E87" i="1"/>
  <c r="E88" i="1"/>
  <c r="E90" i="1"/>
  <c r="E76" i="1"/>
  <c r="E59" i="1"/>
  <c r="E23" i="1"/>
  <c r="E24" i="1"/>
  <c r="E25" i="1"/>
  <c r="E27" i="1"/>
  <c r="E29" i="1"/>
  <c r="E30" i="1"/>
  <c r="E31" i="1"/>
  <c r="E32" i="1"/>
  <c r="E33" i="1"/>
  <c r="E35" i="1"/>
  <c r="E36" i="1"/>
  <c r="E37" i="1"/>
  <c r="E38" i="1"/>
  <c r="E73" i="1" l="1"/>
  <c r="E91" i="1"/>
  <c r="C55" i="1"/>
  <c r="B101" i="1" s="1"/>
  <c r="B103" i="1" s="1"/>
  <c r="B94" i="1" l="1"/>
  <c r="B8" i="5"/>
  <c r="B98" i="1" l="1"/>
  <c r="B106" i="1" s="1"/>
  <c r="B13" i="5" s="1"/>
  <c r="B110" i="1" l="1"/>
  <c r="B12" i="5" s="1"/>
  <c r="B107" i="1"/>
  <c r="B14" i="5" s="1"/>
  <c r="B108" i="1"/>
  <c r="B15" i="5" s="1"/>
  <c r="B136" i="1"/>
  <c r="B138" i="1" s="1"/>
  <c r="B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tc={1C3C4E06-D7C7-4956-BE6B-843E25B8F074}</author>
    <author>tc={8A21AAAC-2C2F-4B53-8174-E88042228049}</author>
    <author>tc={B060D369-0C99-4519-8D81-A1D61C68372E}</author>
    <author>tc={F5F2702A-2C01-49E5-ABAE-87E744FDDA8E}</author>
    <author>tc={1574DFA6-FCB0-4BDF-9DC2-DD84B1010CB9}</author>
  </authors>
  <commentList>
    <comment ref="A1" authorId="0" shapeId="0" xr:uid="{00000000-0006-0000-0000-00000100000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2" authorId="0" shapeId="0" xr:uid="{00000000-0006-0000-0000-000002000000}">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shapeId="0" xr:uid="{00000000-0006-0000-0000-000003000000}">
      <text>
        <r>
          <rPr>
            <b/>
            <sz val="11"/>
            <color indexed="81"/>
            <rFont val="Arial"/>
            <family val="2"/>
          </rPr>
          <t>Acronyme (sans espace - max. 15 caractères)</t>
        </r>
      </text>
    </comment>
    <comment ref="A5" authorId="1" shapeId="0" xr:uid="{1C3C4E06-D7C7-4956-BE6B-843E25B8F074}">
      <text>
        <t>[Threaded comment]
Your version of Excel allows you to read this threaded comment; however, any edits to it will get removed if the file is opened in a newer version of Excel. Learn more: https://go.microsoft.com/fwlink/?linkid=870924
Comment:
    Durée total projet : Durée en mois entre le succès à l’AAP et la publication des résultats.
Durée suivi : délai entre l'inclusion du patient et la dernière visite de suivi</t>
      </text>
    </comment>
    <comment ref="A8" authorId="0" shapeId="0" xr:uid="{00000000-0006-0000-0000-000004000000}">
      <text>
        <r>
          <rPr>
            <sz val="11"/>
            <color theme="1"/>
            <rFont val="Calibri"/>
            <family val="2"/>
            <scheme val="minor"/>
          </rPr>
          <t xml:space="preserve">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pour les établissement de santé et GCS, sous forme de dotation au titre des missions d'enseignement , de recherche, de référence et d'innovation (MERRI), ou autre circuit budgétaire ad hoc pour les centres et maisons de santé
</t>
        </r>
      </text>
    </comment>
    <comment ref="A9" authorId="0" shapeId="0" xr:uid="{00000000-0006-0000-0000-000005000000}">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shapeId="0" xr:uid="{00000000-0006-0000-0000-00000600000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xr:uid="{00000000-0006-0000-0000-000007000000}">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shapeId="0" xr:uid="{00000000-0006-0000-0000-000008000000}">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shapeId="0" xr:uid="{00000000-0006-0000-0000-000009000000}">
      <text>
        <r>
          <rPr>
            <b/>
            <sz val="11"/>
            <color indexed="81"/>
            <rFont val="Arial"/>
            <family val="2"/>
          </rPr>
          <t>Le mois.personne correspond à 1/12 d'ETP annuel (arrondir à 1 décimale)</t>
        </r>
      </text>
    </comment>
    <comment ref="D17" authorId="0" shapeId="0" xr:uid="{00000000-0006-0000-0000-00000A000000}">
      <text>
        <r>
          <rPr>
            <b/>
            <sz val="11"/>
            <color indexed="81"/>
            <rFont val="Arial"/>
            <family val="2"/>
          </rPr>
          <t>Les coûts de personnels budgétés  dans le cadre du projet doivent couvrir l'ensemble des charges directes liées à l'emploi : salaire + cotisations patronales + assurance indemnisation perte d'emploi</t>
        </r>
      </text>
    </comment>
    <comment ref="A20" authorId="0" shapeId="0" xr:uid="{00000000-0006-0000-0000-00000B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shapeId="0" xr:uid="{00000000-0006-0000-0000-00000C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4" authorId="0" shapeId="0" xr:uid="{00000000-0006-0000-0000-00000D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shapeId="0" xr:uid="{00000000-0006-0000-0000-00000E000000}">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xr:uid="{00000000-0006-0000-0000-00000F000000}">
      <text>
        <r>
          <rPr>
            <sz val="11"/>
            <color indexed="81"/>
            <rFont val="Tahoma"/>
            <family val="2"/>
          </rPr>
          <t>Le mois.personne correspond à 1/12 d'ETP annuel (arrondir à 1 décimale)</t>
        </r>
      </text>
    </comment>
    <comment ref="D40" authorId="0" shapeId="0" xr:uid="{00000000-0006-0000-0000-000010000000}">
      <text>
        <r>
          <rPr>
            <sz val="11"/>
            <color indexed="81"/>
            <rFont val="Tahoma"/>
            <family val="2"/>
          </rPr>
          <t>Les couts de personnels budgétés  dans le cadre du projet doivent couvrir l'ensemble des charges directes liées à l'emploi: salaire + cotisations patronales + assurance indemnisation perte d'emploi</t>
        </r>
        <r>
          <rPr>
            <sz val="8"/>
            <color indexed="81"/>
            <rFont val="Tahoma"/>
            <family val="2"/>
          </rPr>
          <t xml:space="preserve">
</t>
        </r>
      </text>
    </comment>
    <comment ref="A41" authorId="0" shapeId="0" xr:uid="{00000000-0006-0000-0000-000011000000}">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xr:uid="{00000000-0006-0000-0000-000012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shapeId="0" xr:uid="{00000000-0006-0000-0000-000013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shapeId="0" xr:uid="{00000000-0006-0000-0000-000014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xr:uid="{00000000-0006-0000-0000-000015000000}">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0" authorId="0" shapeId="0" xr:uid="{00000000-0006-0000-0000-000016000000}">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t>
        </r>
      </text>
    </comment>
    <comment ref="A61" authorId="0" shapeId="0" xr:uid="{00000000-0006-0000-0000-000017000000}">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t>
        </r>
      </text>
    </comment>
    <comment ref="A62" authorId="0" shapeId="0" xr:uid="{00000000-0006-0000-0000-000018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t>
        </r>
      </text>
    </comment>
    <comment ref="A63" authorId="0" shapeId="0" xr:uid="{00000000-0006-0000-0000-000019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t>
        </r>
      </text>
    </comment>
    <comment ref="A64" authorId="0" shapeId="0" xr:uid="{00000000-0006-0000-0000-00001A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t>
        </r>
      </text>
    </comment>
    <comment ref="A65" authorId="0" shapeId="0" xr:uid="{00000000-0006-0000-0000-00001B000000}">
      <text>
        <r>
          <rPr>
            <b/>
            <sz val="11"/>
            <color indexed="81"/>
            <rFont val="Tahoma"/>
            <family val="2"/>
          </rPr>
          <t xml:space="preserve">Les montants liés à la réception, la préparation, le stockage et la conservation de ces échantillons ne sont pas éligibles à un financement DGOS
</t>
        </r>
      </text>
    </comment>
    <comment ref="A66" authorId="0" shapeId="0" xr:uid="{00000000-0006-0000-0000-00001C000000}">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68" authorId="2" shapeId="0" xr:uid="{8A21AAAC-2C2F-4B53-8174-E88042228049}">
      <text>
        <t>[Threaded comment]
Your version of Excel allows you to read this threaded comment; however, any edits to it will get removed if the file is opened in a newer version of Excel. Learn more: https://go.microsoft.com/fwlink/?linkid=870924
Comment:
    Ces dépenses doivent être engagées sous forme de location ou crédit bail</t>
      </text>
    </comment>
    <comment ref="A69" authorId="0" shapeId="0" xr:uid="{00000000-0006-0000-0000-00001D00000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2" authorId="0" shapeId="0" xr:uid="{00000000-0006-0000-0000-00001E000000}">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4" authorId="0" shapeId="0" xr:uid="{00000000-0006-0000-0000-00001F000000}">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76" authorId="3" shapeId="0" xr:uid="{B060D369-0C99-4519-8D81-A1D61C68372E}">
      <text>
        <t>[Threaded comment]
Your version of Excel allows you to read this threaded comment; however, any edits to it will get removed if the file is opened in a newer version of Excel. Learn more: https://go.microsoft.com/fwlink/?linkid=870924
Comment:
    Une ligne par type de produit. Ces dépenses doivent être engagées sous forme de location ou crédit bail (voir FAQ)</t>
      </text>
    </comment>
    <comment ref="A83" authorId="0" shapeId="0" xr:uid="{00000000-0006-0000-0000-000020000000}">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A88" authorId="4" shapeId="0" xr:uid="{F5F2702A-2C01-49E5-ABAE-87E744FDDA8E}">
      <text>
        <t>[Threaded comment]
Your version of Excel allows you to read this threaded comment; however, any edits to it will get removed if the file is opened in a newer version of Excel. Learn more: https://go.microsoft.com/fwlink/?linkid=870924
Comment:
    Une ligne par catégorie de prestation (transport, repas, hébergement) avec prix unitaire (A) et volume (B)</t>
      </text>
    </comment>
    <comment ref="A90" authorId="5" shapeId="0" xr:uid="{1574DFA6-FCB0-4BDF-9DC2-DD84B1010CB9}">
      <text>
        <t>[Threaded comment]
Your version of Excel allows you to read this threaded comment; however, any edits to it will get removed if the file is opened in a newer version of Excel. Learn more: https://go.microsoft.com/fwlink/?linkid=870924
Comment:
    Détailler les frais d’organisation de réunions (Une ligne par catégorie de prestation (transport, repas, hébergements…) avec le prix unitaire (A) et le volume (B).</t>
      </text>
    </comment>
    <comment ref="B95" authorId="0" shapeId="0" xr:uid="{00000000-0006-0000-0000-000021000000}">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r>
        <r>
          <rPr>
            <sz val="9"/>
            <color indexed="81"/>
            <rFont val="Tahoma"/>
            <family val="2"/>
          </rPr>
          <t xml:space="preserve">
</t>
        </r>
      </text>
    </comment>
    <comment ref="A106" authorId="0" shapeId="0" xr:uid="{00000000-0006-0000-0000-000022000000}">
      <text>
        <r>
          <rPr>
            <b/>
            <sz val="9"/>
            <color indexed="81"/>
            <rFont val="Tahoma"/>
            <family val="2"/>
          </rPr>
          <t xml:space="preserve">intégrant la majoration pour frais de gestion
</t>
        </r>
      </text>
    </comment>
    <comment ref="A115" authorId="0" shapeId="0" xr:uid="{00000000-0006-0000-0000-000023000000}">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16" authorId="0" shapeId="0" xr:uid="{00000000-0006-0000-0000-000024000000}">
      <text>
        <r>
          <rPr>
            <b/>
            <sz val="11"/>
            <color indexed="81"/>
            <rFont val="Arial"/>
            <family val="2"/>
          </rPr>
          <t xml:space="preserve">Préciser le type de dépense prévue à partir du co financement (dépenses de personnels, médicaments DM, équipements etc….)
</t>
        </r>
      </text>
    </comment>
    <comment ref="D116" authorId="0" shapeId="0" xr:uid="{00000000-0006-0000-0000-000025000000}">
      <text>
        <r>
          <rPr>
            <sz val="11"/>
            <color indexed="81"/>
            <rFont val="Tahoma"/>
            <family val="2"/>
          </rPr>
          <t>Mentionner le montant sur la ligne de dépense correspondante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tc={BD7841FA-9C31-4265-9437-4D010784D25B}</author>
    <author>tc={A375FA8D-6221-4BCA-A10F-B9BABA2DFD72}</author>
    <author>tc={D469A581-8062-4DF9-90DD-ED8839189AB1}</author>
    <author>tc={E2EFAA21-1CB2-43E4-AD4C-DAAEBEB6231E}</author>
    <author>tc={CCDEF291-42B8-4998-97A4-00BB9CA86360}</author>
  </authors>
  <commentList>
    <comment ref="A1" authorId="0" shapeId="0" xr:uid="{752FE9B9-1E0B-4F4E-9244-3D104CCF6FCB}">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2" authorId="0" shapeId="0" xr:uid="{DECEAC57-4957-4EEF-8BE3-0397F4F0C1EB}">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shapeId="0" xr:uid="{C3092722-4B7E-434D-BE0A-8F955D9BF735}">
      <text>
        <r>
          <rPr>
            <b/>
            <sz val="11"/>
            <color indexed="81"/>
            <rFont val="Arial"/>
            <family val="2"/>
          </rPr>
          <t>Acronyme (sans espace - max. 15 caractères)</t>
        </r>
      </text>
    </comment>
    <comment ref="A5" authorId="1" shapeId="0" xr:uid="{BD7841FA-9C31-4265-9437-4D010784D25B}">
      <text>
        <t>[Threaded comment]
Your version of Excel allows you to read this threaded comment; however, any edits to it will get removed if the file is opened in a newer version of Excel. Learn more: https://go.microsoft.com/fwlink/?linkid=870924
Comment:
    Durée total projet : Durée en mois entre le succès à l’AAP et la publication des résultats.
Durée suivi : délai entre l'inclusion du patient et la dernière visite de suivi</t>
      </text>
    </comment>
    <comment ref="A8" authorId="0" shapeId="0" xr:uid="{B030F8A0-9344-4149-9641-4B3C319545F8}">
      <text>
        <r>
          <rPr>
            <sz val="11"/>
            <color theme="1"/>
            <rFont val="Calibri"/>
            <family val="2"/>
            <scheme val="minor"/>
          </rPr>
          <t xml:space="preserve">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pour les établissement de santé et GCS, sous forme de dotation au titre des missions d'enseignement , de recherche, de référence et d'innovation (MERRI), ou autre circuit budgétaire ad hoc pour les centres et maisons de santé
</t>
        </r>
      </text>
    </comment>
    <comment ref="A9" authorId="0" shapeId="0" xr:uid="{02EE9594-2E2F-4F4F-9EA6-424F2DE0B698}">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shapeId="0" xr:uid="{F26E7EAA-FDD2-40E5-AFBE-3D6DB2084258}">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xr:uid="{2614EB80-E457-43C0-8E9D-957B6EE5DBE9}">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shapeId="0" xr:uid="{453CC955-7D05-4E09-BEB5-E099E7DFD656}">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shapeId="0" xr:uid="{AA4A79EB-99F4-45F4-B886-F6272E17B00B}">
      <text>
        <r>
          <rPr>
            <b/>
            <sz val="11"/>
            <color indexed="81"/>
            <rFont val="Arial"/>
            <family val="2"/>
          </rPr>
          <t xml:space="preserve">Le mois.personne correspond à 1/12 d'ETP annuel (arrondir à 1 décimale)
</t>
        </r>
      </text>
    </comment>
    <comment ref="D17" authorId="0" shapeId="0" xr:uid="{4DC2FDAB-8AD3-4F15-856B-E40DF3E09AC8}">
      <text>
        <r>
          <rPr>
            <b/>
            <sz val="11"/>
            <color indexed="81"/>
            <rFont val="Arial"/>
            <family val="2"/>
          </rPr>
          <t>Les coûts de personnels budgétés  dans le cadre du projet doivent couvrir l'ensemble des charges directes liées à l'emploi : salaire + cotisations patronales + assurance indemnisation perte d'emploi</t>
        </r>
      </text>
    </comment>
    <comment ref="A20" authorId="0" shapeId="0" xr:uid="{7623907A-9C2A-43B4-83F7-DAC97241E8D6}">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shapeId="0" xr:uid="{4ECB2FE5-423F-43A1-B6AB-5B503EC4AB5A}">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1" authorId="0" shapeId="0" xr:uid="{0DD148E3-C542-4220-990A-3251AF615DE8}">
      <text>
        <r>
          <rPr>
            <b/>
            <sz val="9"/>
            <color indexed="81"/>
            <rFont val="Tahoma"/>
            <family val="2"/>
          </rPr>
          <t>Auteur:</t>
        </r>
        <r>
          <rPr>
            <sz val="9"/>
            <color indexed="81"/>
            <rFont val="Tahoma"/>
            <family val="2"/>
          </rPr>
          <t xml:space="preserve">
distinguer ARC coordo &amp; monito au DC</t>
        </r>
      </text>
    </comment>
    <comment ref="A34" authorId="0" shapeId="0" xr:uid="{C1C41BE1-FBC0-4751-9503-EA3C3EC58A28}">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shapeId="0" xr:uid="{CD54D1F6-8234-4F19-8BDB-D154F516846F}">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xr:uid="{04089760-C39A-4378-83C1-9532321F6612}">
      <text>
        <r>
          <rPr>
            <sz val="11"/>
            <color indexed="81"/>
            <rFont val="Tahoma"/>
            <family val="2"/>
          </rPr>
          <t>Le mois.personne correspond à 1/12 d'ETP annuel (arrondir à 1 décimale)</t>
        </r>
      </text>
    </comment>
    <comment ref="D40" authorId="0" shapeId="0" xr:uid="{D32823C7-D3FA-4C24-9D18-39B89A60D49F}">
      <text>
        <r>
          <rPr>
            <sz val="11"/>
            <color indexed="81"/>
            <rFont val="Tahoma"/>
            <family val="2"/>
          </rPr>
          <t>Les couts de personnels budgétés  dans le cadre du projet doivent couvrir l'ensemble des charges directes liées à l'emploi: salaire + cotisations patronales + assurance indemnisation perte d'emploi</t>
        </r>
        <r>
          <rPr>
            <sz val="8"/>
            <color indexed="81"/>
            <rFont val="Tahoma"/>
            <family val="2"/>
          </rPr>
          <t xml:space="preserve">
</t>
        </r>
      </text>
    </comment>
    <comment ref="A41" authorId="0" shapeId="0" xr:uid="{F5765646-671E-4184-B0E6-59A58D77C51F}">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xr:uid="{CB575DDE-9A30-44AA-851C-62F8EBA7CF66}">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shapeId="0" xr:uid="{90A41E97-35D3-4718-8A5D-C964615EA72B}">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shapeId="0" xr:uid="{3846250F-6713-411A-82F1-D189BCD1CCAA}">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xr:uid="{9F20F70D-1A7C-4009-8A8C-2CFB2DFB8F60}">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2" authorId="0" shapeId="0" xr:uid="{7BA1DF87-80C8-4317-80C6-28652A9539BC}">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t>
        </r>
      </text>
    </comment>
    <comment ref="A63" authorId="0" shapeId="0" xr:uid="{7C3AFDC2-2F5D-446F-9E90-D7EB75A2C1E2}">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t>
        </r>
      </text>
    </comment>
    <comment ref="A64" authorId="0" shapeId="0" xr:uid="{4D220532-0E13-44CB-80D2-787A3E8CB8D1}">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t>
        </r>
      </text>
    </comment>
    <comment ref="A65" authorId="0" shapeId="0" xr:uid="{7321F449-4642-4C27-B23E-0ADD6A3D5514}">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t>
        </r>
      </text>
    </comment>
    <comment ref="A66" authorId="0" shapeId="0" xr:uid="{96BA5437-B2E4-4157-8932-1BA6D7588E8F}">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t>
        </r>
      </text>
    </comment>
    <comment ref="A67" authorId="0" shapeId="0" xr:uid="{275AD497-8C76-487D-A3B8-E5C07B6188C5}">
      <text>
        <r>
          <rPr>
            <b/>
            <sz val="11"/>
            <color indexed="81"/>
            <rFont val="Tahoma"/>
            <family val="2"/>
          </rPr>
          <t xml:space="preserve">Les montants liés à la réception, la préparation, le stockage et la conservation de ces échantillons ne sont pas éligibles à un financement DGOS
</t>
        </r>
      </text>
    </comment>
    <comment ref="A68" authorId="0" shapeId="0" xr:uid="{9F203172-6F3D-4E4A-8E25-DBD0FF1C7CDA}">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72" authorId="0" shapeId="0" xr:uid="{CEBE3FB8-0140-4607-A6DD-FD4B8AA3742B}">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5" authorId="0" shapeId="0" xr:uid="{5B6F757F-051C-470A-94EB-4D98E21B6656}">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7" authorId="0" shapeId="0" xr:uid="{013C2A54-1D35-4CC9-AF2B-ABD4B9D42FA7}">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79" authorId="2" shapeId="0" xr:uid="{A375FA8D-6221-4BCA-A10F-B9BABA2DFD72}">
      <text>
        <t>[Threaded comment]
Your version of Excel allows you to read this threaded comment; however, any edits to it will get removed if the file is opened in a newer version of Excel. Learn more: https://go.microsoft.com/fwlink/?linkid=870924
Comment:
    Une ligne par type de produit. Ces dépenses doivent être engagées sous forme de location ou crédit bail (voir FAQ)</t>
      </text>
    </comment>
    <comment ref="A80" authorId="3" shapeId="0" xr:uid="{D469A581-8062-4DF9-90DD-ED8839189AB1}">
      <text>
        <t>[Threaded comment]
Your version of Excel allows you to read this threaded comment; however, any edits to it will get removed if the file is opened in a newer version of Excel. Learn more: https://go.microsoft.com/fwlink/?linkid=870924
Comment:
    Une ligne par type de produit. Ces dépenses doivent être engagées sous forme de location ou crédit bail (voir FAQ)</t>
      </text>
    </comment>
    <comment ref="A88" authorId="0" shapeId="0" xr:uid="{2288BBB5-1E7C-458E-841C-C7E2945DB7CC}">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A94" authorId="4" shapeId="0" xr:uid="{E2EFAA21-1CB2-43E4-AD4C-DAAEBEB6231E}">
      <text>
        <t>[Threaded comment]
Your version of Excel allows you to read this threaded comment; however, any edits to it will get removed if the file is opened in a newer version of Excel. Learn more: https://go.microsoft.com/fwlink/?linkid=870924
Comment:
    Une ligne par catégorie de prestation (transport, repas, hébergement) avec prix unitaire (A) et volume (B)</t>
      </text>
    </comment>
    <comment ref="A96" authorId="5" shapeId="0" xr:uid="{CCDEF291-42B8-4998-97A4-00BB9CA86360}">
      <text>
        <t>[Threaded comment]
Your version of Excel allows you to read this threaded comment; however, any edits to it will get removed if the file is opened in a newer version of Excel. Learn more: https://go.microsoft.com/fwlink/?linkid=870924
Comment:
    Détailler les frais d’organisation de réunions (Une ligne par catégorie de prestation (transport, repas, hébergements…) avec le prix unitaire (A) et le volume (B).</t>
      </text>
    </comment>
    <comment ref="B101" authorId="0" shapeId="0" xr:uid="{080B5E79-5D3B-4CEE-9DEA-59BED6BED6C9}">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r>
        <r>
          <rPr>
            <sz val="9"/>
            <color indexed="81"/>
            <rFont val="Tahoma"/>
            <family val="2"/>
          </rPr>
          <t xml:space="preserve">
</t>
        </r>
      </text>
    </comment>
    <comment ref="A112" authorId="0" shapeId="0" xr:uid="{C070A6A8-28EE-4DE1-B067-E135734E3C10}">
      <text>
        <r>
          <rPr>
            <b/>
            <sz val="9"/>
            <color indexed="81"/>
            <rFont val="Tahoma"/>
            <family val="2"/>
          </rPr>
          <t xml:space="preserve">intégrant la majoration pour frais de gestion
</t>
        </r>
      </text>
    </comment>
    <comment ref="A121" authorId="0" shapeId="0" xr:uid="{70AB8C3B-5800-43EE-B86A-78B710AA40C6}">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22" authorId="0" shapeId="0" xr:uid="{B0126C87-0911-4BF8-9877-706C3586F073}">
      <text>
        <r>
          <rPr>
            <b/>
            <sz val="11"/>
            <color indexed="81"/>
            <rFont val="Arial"/>
            <family val="2"/>
          </rPr>
          <t xml:space="preserve">Préciser le type de dépense prévue à partir du co financement (dépenses de personnels, médicaments DM, équipements etc….)
</t>
        </r>
      </text>
    </comment>
    <comment ref="D122" authorId="0" shapeId="0" xr:uid="{575D7898-AADC-411D-B3C7-60F30327B628}">
      <text>
        <r>
          <rPr>
            <sz val="11"/>
            <color indexed="81"/>
            <rFont val="Tahoma"/>
            <family val="2"/>
          </rPr>
          <t>Mentionner le montant sur la ligne de dépense correspondante</t>
        </r>
        <r>
          <rPr>
            <sz val="8"/>
            <color indexed="81"/>
            <rFont val="Tahoma"/>
            <family val="2"/>
          </rPr>
          <t xml:space="preserve">
</t>
        </r>
      </text>
    </comment>
  </commentList>
</comments>
</file>

<file path=xl/sharedStrings.xml><?xml version="1.0" encoding="utf-8"?>
<sst xmlns="http://schemas.openxmlformats.org/spreadsheetml/2006/main" count="499" uniqueCount="291">
  <si>
    <t>Nouveautés grilles budgétaires AAP 2024</t>
  </si>
  <si>
    <t>Ajout d'un onglet "Lisez-moi" reprenant et complétant les infos-bulles de la grille budgétaire</t>
  </si>
  <si>
    <t>Le nombre total de "mois.personne nécessaire sur la durée du projet" doit être arrondi avec 1 décimale après la virgule.</t>
  </si>
  <si>
    <t>Ajout d'un exemple de grille budgétaire complétée (onglet "Exemple")</t>
  </si>
  <si>
    <t>Libellé grille budgétaire</t>
  </si>
  <si>
    <t>Instructions</t>
  </si>
  <si>
    <t>Grille budgétaire AAP 2024</t>
  </si>
  <si>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</si>
  <si>
    <t>NE PAS modifier le format de la grille, le titre des onglets.</t>
  </si>
  <si>
    <t>NE PAS verouiller le tableur =&gt; Protéger ou verouiller le document empêche tout traitement ultérieur nécessaire à l'évaluation.</t>
  </si>
  <si>
    <t xml:space="preserve">Acronyme : </t>
  </si>
  <si>
    <t>Acronyme (sans espace - max. 15 caractères)</t>
  </si>
  <si>
    <t>Durées en mois :  (total projet - suivi)</t>
  </si>
  <si>
    <r>
      <rPr>
        <u/>
        <sz val="11"/>
        <color theme="1"/>
        <rFont val="Calibri"/>
        <family val="2"/>
        <scheme val="minor"/>
      </rPr>
      <t xml:space="preserve">Durée total projet : </t>
    </r>
    <r>
      <rPr>
        <sz val="11"/>
        <color theme="1"/>
        <rFont val="Calibri"/>
        <family val="2"/>
        <scheme val="minor"/>
      </rPr>
      <t xml:space="preserve">Durée en mois entre le succès à l’AAP et la publication des résultats.
</t>
    </r>
    <r>
      <rPr>
        <u/>
        <sz val="11"/>
        <color theme="1"/>
        <rFont val="Calibri"/>
        <family val="2"/>
        <scheme val="minor"/>
      </rPr>
      <t>Durée suivi :</t>
    </r>
    <r>
      <rPr>
        <sz val="11"/>
        <color theme="1"/>
        <rFont val="Calibri"/>
        <family val="2"/>
        <scheme val="minor"/>
      </rPr>
      <t xml:space="preserve"> délai entre l'inclusion du patient et la dernière visite de suivi</t>
    </r>
  </si>
  <si>
    <t>Etablissement de santé, GCS, maison de santé ou centre de santé gestionnaire du financement DGOS :</t>
  </si>
  <si>
    <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t>
    </r>
    <r>
      <rPr>
        <b/>
        <sz val="11"/>
        <color theme="1"/>
        <rFont val="Calibri"/>
        <family val="2"/>
        <scheme val="minor"/>
      </rPr>
      <t>, pour les établissement de santé et GCS</t>
    </r>
    <r>
      <rPr>
        <sz val="11"/>
        <color theme="1"/>
        <rFont val="Calibri"/>
        <family val="2"/>
        <scheme val="minor"/>
      </rPr>
      <t>, sous forme de dotation MERRI (missions d'enseignement , de recherche, de référence et d'innovation), ou sous forme de FIR (Fonds Intervention Régional)</t>
    </r>
    <r>
      <rPr>
        <b/>
        <sz val="11"/>
        <color theme="1"/>
        <rFont val="Calibri"/>
        <family val="2"/>
        <scheme val="minor"/>
      </rPr>
      <t xml:space="preserve"> pour les centres et maisons de santé</t>
    </r>
  </si>
  <si>
    <t>Correspondant administratif chargé du suivi du projet au sein de l'établissement de santé gestionnaire du financement DGOS (obligatoire) :
(nom-prénom-email-téléphone)</t>
  </si>
  <si>
    <r>
      <rPr>
        <b/>
        <u/>
        <sz val="11"/>
        <color theme="1"/>
        <rFont val="Calibri"/>
        <family val="2"/>
        <scheme val="minor"/>
      </rPr>
      <t>Information obligatoire :</t>
    </r>
    <r>
      <rPr>
        <sz val="11"/>
        <color theme="1"/>
        <rFont val="Calibri"/>
        <family val="2"/>
        <scheme val="minor"/>
      </rPr>
      <t xml:space="preserve">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</si>
  <si>
    <t>Sous peine de non recevabilité, le format de la grille NE doit PAS être modifié.
Le budget prévisionnel du projet de recherche sera communiqué , en cas de contrôle, sur l'utilisation des crédits d'assurance maladie, aux autorités compétentes.</t>
  </si>
  <si>
    <t xml:space="preserve">Il est possible de dupliquer une ligne avec le même libellé. En revanche, l'insertion d'une ligne avec un libellé différent est proscrite.
En cas d'ajout, il est nécessaire de s'assurer du respect des formules de calcul. </t>
  </si>
  <si>
    <r>
      <rPr>
        <b/>
        <u/>
        <sz val="11"/>
        <color theme="1"/>
        <rFont val="Calibri"/>
        <family val="2"/>
        <scheme val="minor"/>
      </rPr>
      <t xml:space="preserve">TITRE I : </t>
    </r>
    <r>
      <rPr>
        <b/>
        <sz val="11"/>
        <color theme="1"/>
        <rFont val="Calibri"/>
        <family val="2"/>
        <scheme val="minor"/>
      </rPr>
      <t xml:space="preserve">
Dépenses de personnels affectés à la réalisation du projet</t>
    </r>
  </si>
  <si>
    <r>
      <t>La DGOS a élargi l'assiette d'éligibilité des coûts afin de mieux financer les projets.
Les dépenses de personnel sont donc financées en fonction des</t>
    </r>
    <r>
      <rPr>
        <b/>
        <u/>
        <sz val="11"/>
        <color theme="1"/>
        <rFont val="Calibri"/>
        <family val="2"/>
        <scheme val="minor"/>
      </rPr>
      <t xml:space="preserve"> missions et du temps affecté</t>
    </r>
    <r>
      <rPr>
        <sz val="11"/>
        <color theme="1"/>
        <rFont val="Calibri"/>
        <family val="2"/>
        <scheme val="minor"/>
      </rPr>
      <t xml:space="preserve">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t>
    </r>
  </si>
  <si>
    <t>A DETAILLER :
- par catégorie de personnels
- à hauteur de leur implication dans le projet</t>
  </si>
  <si>
    <t>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inter-établissements est à inscrire hors taxe (HT), donc sans application de la TVA.</t>
  </si>
  <si>
    <t>Nbre total de mois.personne  nécessaire sur la durée du projet</t>
  </si>
  <si>
    <t>Le mois.personne correspond à 1/12 d'ETP annuel.
Le mois.personne est l'unité de base : il n'est donc pas possible de diviser le mois en semaines ou en jours</t>
  </si>
  <si>
    <t>Coût d'un mois.personne en €</t>
  </si>
  <si>
    <t>Les coûts de personnels budgétés  dans le cadre du projet doivent couvrir l'ensemble des charges directes liées à l'emploi : salaire + cotisations patronales + assurance indemnisation perte d'emploi</t>
  </si>
  <si>
    <t xml:space="preserve">Mission d'investigation &amp; Mission de coordination, organisation et de surveillance &amp; </t>
  </si>
  <si>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</si>
  <si>
    <t>Mission de coordination, organisation et de surveillance :</t>
  </si>
  <si>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</si>
  <si>
    <t>Mission de conception, gestion et analyse des données :</t>
  </si>
  <si>
    <t>2- Personnels non permanents (CDD) rémunérés par les établissements de santé, GCS, maisons de santé ou centres de santé</t>
  </si>
  <si>
    <t>Il peut s'agir de personnels déjà sous contrat dans les établissements de santé, GCS, maisons de santé ou centres de santé ou recrutés spécifiquement pour le projet</t>
  </si>
  <si>
    <t>A DETAILLER :
Les coûts doivent être compris TTC et s'appuyer sur des devis
La DGOS ne finance pas les dépenses d'investissement (définition dans la FAQ) donnant lieu à amortissement
Chaque ligne doit isoler le type de produit/prestation, le cout unitaire, la quantité et doit être détaillée.
Les dépenses supérieures à 100 000 € ou représentant plus de 10 % du total éligible au financement doivent être justifiées et avoir fait l'objet d'un devis (peut-être demandé).</t>
  </si>
  <si>
    <t>Pour les dépenses d'investissement donnant lieu à amortissement, il conviendra de choisir la solution du crédit-bail ou de la location
Les actes médicaux, paramédicaux et médico-techniques devront systématiquement être cotés avec leur nomenclature de référence (CCAM, NABM, NGAP...)
Le montant des facturations sur les prestations de recherche inter-établissements est à inscrire hors taxe (HT), donc sans application de la TVA.</t>
  </si>
  <si>
    <r>
      <rPr>
        <b/>
        <sz val="11"/>
        <rFont val="Arial"/>
        <family val="2"/>
      </rPr>
      <t xml:space="preserve">Surcoûts liés spécifiquement aux actes médicaux et/ou paramédicaux </t>
    </r>
    <r>
      <rPr>
        <sz val="11"/>
        <rFont val="Arial"/>
        <family val="2"/>
      </rPr>
      <t>pour les besoins du projet</t>
    </r>
  </si>
  <si>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</si>
  <si>
    <r>
      <rPr>
        <b/>
        <sz val="11"/>
        <rFont val="Arial"/>
        <family val="2"/>
      </rPr>
      <t xml:space="preserve">Surcoûts liés spécifiquement aux séjours </t>
    </r>
    <r>
      <rPr>
        <sz val="11"/>
        <rFont val="Arial"/>
        <family val="2"/>
      </rPr>
      <t>pour les besoins du projet</t>
    </r>
  </si>
  <si>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</si>
  <si>
    <r>
      <t xml:space="preserve">Surcoûts d'imagerie et d'explorations  fonctionnelles </t>
    </r>
    <r>
      <rPr>
        <sz val="11"/>
        <rFont val="Arial"/>
        <family val="2"/>
      </rPr>
      <t>pour les besoins du projet</t>
    </r>
  </si>
  <si>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</si>
  <si>
    <r>
      <t xml:space="preserve">Surcoûts de biologie </t>
    </r>
    <r>
      <rPr>
        <sz val="11"/>
        <rFont val="Arial"/>
        <family val="2"/>
      </rPr>
      <t>pour les besoins du projet</t>
    </r>
  </si>
  <si>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</si>
  <si>
    <r>
      <t xml:space="preserve">Surcoûts d'anatomo cytopathologie </t>
    </r>
    <r>
      <rPr>
        <sz val="11"/>
        <rFont val="Arial"/>
        <family val="2"/>
      </rPr>
      <t>pour les besoins du projet</t>
    </r>
  </si>
  <si>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</si>
  <si>
    <r>
      <rPr>
        <b/>
        <sz val="11"/>
        <rFont val="Arial"/>
        <family val="2"/>
      </rPr>
      <t>Surcoûts liés à la réception, à la préparation, au stockage et à la conservation de ressources biologiques d'origine humaine</t>
    </r>
    <r>
      <rPr>
        <sz val="11"/>
        <rFont val="Arial"/>
        <family val="2"/>
      </rPr>
      <t xml:space="preserve"> pour les besoins du projet</t>
    </r>
  </si>
  <si>
    <t>Les montants liés à la réception, la préparation, le stockage et la conservation de ces échantillons ne sont pas éligibles à un financement DGOS</t>
  </si>
  <si>
    <r>
      <rPr>
        <b/>
        <sz val="11"/>
        <rFont val="Arial"/>
        <family val="2"/>
      </rPr>
      <t>Surcoûts liés à la mise  à disposition (rétrocession) de ressources biologiques d'origine humaine</t>
    </r>
    <r>
      <rPr>
        <sz val="11"/>
        <rFont val="Arial"/>
        <family val="2"/>
      </rPr>
      <t xml:space="preserve"> pour les besoins du projet</t>
    </r>
  </si>
  <si>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</si>
  <si>
    <r>
      <t xml:space="preserve">Surcoûts d'équipement  biomédical </t>
    </r>
    <r>
      <rPr>
        <sz val="11"/>
        <rFont val="Arial"/>
        <family val="2"/>
      </rPr>
      <t>pour les besoins du projet</t>
    </r>
  </si>
  <si>
    <t>Une ligne par type de produit.Ces dépenses doivent être engagées sous forme de location ou crédit bail car la DGOS ne finance pas les investissements.
Un investissement se traduit par l'acquisition d'un bien durable , destiné à rester au moins un an dans le patrimoine de la structure.
Les licences informatiques d'une durée de 1 an renouvelable ou non, ne sont pas considérées comme des investissements.</t>
  </si>
  <si>
    <r>
      <rPr>
        <b/>
        <sz val="11"/>
        <rFont val="Arial"/>
        <family val="2"/>
      </rPr>
      <t>Surcoûts liés à la sous-traitance à caractère médical</t>
    </r>
    <r>
      <rPr>
        <sz val="11"/>
        <rFont val="Arial"/>
        <family val="2"/>
      </rPr>
      <t xml:space="preserve"> pour les besoins du projet</t>
    </r>
  </si>
  <si>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</si>
  <si>
    <t>Surcoûts financés via le référentiel des actes innovants hors nomenclature (RIHN) et la liste complémentaire</t>
  </si>
  <si>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</si>
  <si>
    <r>
      <rPr>
        <b/>
        <sz val="11"/>
        <rFont val="Arial"/>
        <family val="2"/>
      </rPr>
      <t>Surcoûts d'informatique</t>
    </r>
    <r>
      <rPr>
        <sz val="11"/>
        <rFont val="Arial"/>
        <family val="2"/>
      </rPr>
      <t xml:space="preserve"> pour les besoins du projet</t>
    </r>
  </si>
  <si>
    <t>Une ligne par type de produit. Ces dépenses doivent être engagées sous forme de location ou crédit bail car la DGOS ne finance pas les investissements.
Un investissement se traduit par l'acquisition d'un bien durable , destiné à rester au moins un an dans le patrimoine de la structure.
Les licences informatiques d'une durée de 1 an renouvelable ou non, ne sont pas considérées comme des investissements.</t>
  </si>
  <si>
    <r>
      <t xml:space="preserve">Surcoûts  de sous-traitance </t>
    </r>
    <r>
      <rPr>
        <sz val="11"/>
        <rFont val="Arial"/>
        <family val="2"/>
      </rPr>
      <t>pour les besoins du projet</t>
    </r>
  </si>
  <si>
    <t>Remboursement des frais de déplacements des  participants au projet</t>
  </si>
  <si>
    <t>Une ligne par catégorie de prestation (transport, repas, hébergement) avec prix unitaire (A) et volume (B)</t>
  </si>
  <si>
    <t>Autres dépenses à caractère hôtelier et général</t>
  </si>
  <si>
    <t>Détailler les frais d’organisation de réunions (Une ligne par catégorie de prestation (transport, repas, hébergements…) avec le prix unitaire (A) et le volume (B).</t>
  </si>
  <si>
    <t>TAUX DE MAJORATION POUR FRAIS DE GESTION</t>
  </si>
  <si>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</si>
  <si>
    <t>Part des dépenses de personnel (Titre I) dans le montant total éligible demandé à la DGOS</t>
  </si>
  <si>
    <t>intégrant la majoration pour frais de gestion</t>
  </si>
  <si>
    <r>
      <rPr>
        <b/>
        <sz val="11"/>
        <color theme="1"/>
        <rFont val="Calibri"/>
        <family val="2"/>
        <scheme val="minor"/>
      </rPr>
      <t>AUTRE(S) RECETTES  ASSURANT ÉVENTUELLEMENT LE CO-FINANCEMENT DU PROJET :</t>
    </r>
    <r>
      <rPr>
        <sz val="11"/>
        <color theme="1"/>
        <rFont val="Calibri"/>
        <family val="2"/>
        <scheme val="minor"/>
      </rPr>
      <t xml:space="preserve">
préciser le(s) financeur(s), l'affectation sur le projet et le montant obtenu ou en attente d'obtention</t>
    </r>
  </si>
  <si>
    <t>l'ensemble des co-financements y compris ceux n'ayant aucune contrepartie monétaire doivent être indiqués. Une valorisation du montant de la cession doit être précisé.</t>
  </si>
  <si>
    <t>Si elle est connue, affectation du co financement (nature de la ou des dépenses prévues)</t>
  </si>
  <si>
    <t>Préciser le type de dépense prévue à partir du co financement (dépenses de personnels, médicaments DM, équipements etc….)</t>
  </si>
  <si>
    <t>Montant</t>
  </si>
  <si>
    <t>Mentionner le montant sur la ligne de dépense correspondante</t>
  </si>
  <si>
    <r>
      <rPr>
        <b/>
        <u/>
        <sz val="18"/>
        <color rgb="FFFF0000"/>
        <rFont val="Arial"/>
        <family val="2"/>
      </rPr>
      <t>Grille budgétaire AAP 2024</t>
    </r>
    <r>
      <rPr>
        <b/>
        <sz val="18"/>
        <color rgb="FFFF0000"/>
        <rFont val="Arial"/>
        <family val="2"/>
      </rPr>
      <t xml:space="preserve">
Financement par la DGOS des établissements de santé, GCS, maisons de santé ou centres de santé
 pour les appels à projets :
PHRC-N, PHRC-K, PHRC-I, PRME, PREPS et PHRIP</t>
    </r>
  </si>
  <si>
    <t>v2-0-juillet-2024</t>
  </si>
  <si>
    <t>Numéro du dossier (ex dans Innovarc : PHRC-24-0001) :</t>
  </si>
  <si>
    <t>Nombre total de patients ou d'observations prévu à recruter (NP) :</t>
  </si>
  <si>
    <t>Porteur du projet :
(nom-prénom-email-téléphone)</t>
  </si>
  <si>
    <t>Sous peine de non recevabilité, le format de la grille NE doit PAS être modifié.
Le budget prévisionnel du projet de recherche sera communiqué , en cas de contrôle, sur l'utilisation des crédits d'assurance maladie, aux autorités compétentes.</t>
  </si>
  <si>
    <t>Un point de contact unique pour toute question sur le remplissage de cette grille : dgos-ri1@sante.gouv.fr</t>
  </si>
  <si>
    <t xml:space="preserve">Un détail précis justifiant chacune des dépenses est obligatoire
</t>
  </si>
  <si>
    <r>
      <rPr>
        <b/>
        <u/>
        <sz val="12"/>
        <rFont val="Arial"/>
        <family val="2"/>
      </rPr>
      <t xml:space="preserve">TITRE I </t>
    </r>
    <r>
      <rPr>
        <b/>
        <sz val="12"/>
        <rFont val="Arial"/>
        <family val="2"/>
      </rPr>
      <t>: 
Dépenses de personnels affectés à la réalisation du projet</t>
    </r>
  </si>
  <si>
    <r>
      <rPr>
        <b/>
        <u val="double"/>
        <sz val="12"/>
        <rFont val="Arial"/>
        <family val="2"/>
      </rPr>
      <t>A DETAILLER</t>
    </r>
    <r>
      <rPr>
        <b/>
        <sz val="12"/>
        <rFont val="Arial"/>
        <family val="2"/>
      </rPr>
      <t xml:space="preserve"> :
- par catégorie de personnels
- à hauteur de leur implication dans le projet</t>
    </r>
  </si>
  <si>
    <t>Total éligible au financement DGOS</t>
  </si>
  <si>
    <t>1- Personnels permanents (titulaires et CDI) rémunérés par les établissements de santé, GCS, maisons de santé ou centres de santé</t>
  </si>
  <si>
    <t>Pour les personnels à statut hospitalo-universitaire, seule la partie hospitalière est éligible sans limite de pourcentage
Aucun pourcentage minimum d'implication du coordinateur n'est demandé</t>
  </si>
  <si>
    <t>A</t>
  </si>
  <si>
    <t>B</t>
  </si>
  <si>
    <t>C = (A*B)</t>
  </si>
  <si>
    <t>Intitulé du poste</t>
  </si>
  <si>
    <t>Détails : missions en lien avec le projet et détail calcul coût ETP (voir onglet "Exemple")</t>
  </si>
  <si>
    <t>Missions d'investigation :</t>
  </si>
  <si>
    <t>Détails : missions en lien avec le projet et détail calcul coût ETP (voir onglet Exemple)</t>
  </si>
  <si>
    <t>Mission d'investigation :</t>
  </si>
  <si>
    <t>SOUS TOTAL TITRE I</t>
  </si>
  <si>
    <r>
      <rPr>
        <b/>
        <u/>
        <sz val="12"/>
        <rFont val="Arial"/>
        <family val="2"/>
      </rPr>
      <t xml:space="preserve">TITRE II </t>
    </r>
    <r>
      <rPr>
        <b/>
        <sz val="12"/>
        <rFont val="Arial"/>
        <family val="2"/>
      </rPr>
      <t>: 
Dépenses à caractère médical pour la réalisation du projet</t>
    </r>
  </si>
  <si>
    <r>
      <rPr>
        <b/>
        <u val="double"/>
        <sz val="11"/>
        <rFont val="Arial"/>
        <family val="2"/>
      </rPr>
      <t>A DETAILLER</t>
    </r>
    <r>
      <rPr>
        <b/>
        <sz val="11"/>
        <rFont val="Arial"/>
        <family val="2"/>
      </rPr>
      <t xml:space="preserve"> :
Les coûts doivent être compris TTC et s'appuyer sur des devis
</t>
    </r>
    <r>
      <rPr>
        <b/>
        <u/>
        <sz val="11"/>
        <rFont val="Arial"/>
        <family val="2"/>
      </rPr>
      <t>La DGOS ne finance pas les dépenses d'investissement (définition dans la FAQ) donnant lieu à amortissement</t>
    </r>
    <r>
      <rPr>
        <b/>
        <sz val="11"/>
        <rFont val="Arial"/>
        <family val="2"/>
      </rPr>
      <t xml:space="preserve">
Chaque ligne doit isoler le type de produit/prestation, le cout unitaire, la quantité et doit être détaillée.
Les dépenses supérieures à 100 000 € ou représentant plus de 10 % du total éligible au financement doivent être justifiées et avoir fait l'objet d'un devis (peut-être demandé).</t>
    </r>
  </si>
  <si>
    <t xml:space="preserve">Coût unitaire en €
</t>
  </si>
  <si>
    <t>Quantité nécessaire sur le durée du projet</t>
  </si>
  <si>
    <r>
      <t xml:space="preserve">Surcoûts de pharmacie </t>
    </r>
    <r>
      <rPr>
        <sz val="11"/>
        <rFont val="Arial"/>
        <family val="2"/>
      </rPr>
      <t>pour les besoins du projet</t>
    </r>
  </si>
  <si>
    <r>
      <rPr>
        <b/>
        <sz val="11"/>
        <rFont val="Arial"/>
        <family val="2"/>
      </rPr>
      <t xml:space="preserve">Surcoûts liés spécifiquement aux actes médicaux et/ou para médicaux </t>
    </r>
    <r>
      <rPr>
        <sz val="11"/>
        <rFont val="Arial"/>
        <family val="2"/>
      </rPr>
      <t>pour les besoins du projet</t>
    </r>
  </si>
  <si>
    <r>
      <t xml:space="preserve">Surcoûts de petit matériel médical </t>
    </r>
    <r>
      <rPr>
        <sz val="11"/>
        <rFont val="Arial"/>
        <family val="2"/>
      </rPr>
      <t>pour les besoins du projet</t>
    </r>
  </si>
  <si>
    <r>
      <t xml:space="preserve">Surcoûts liés à la maintenance à caractère médical/biomédical </t>
    </r>
    <r>
      <rPr>
        <sz val="11"/>
        <rFont val="Arial"/>
        <family val="2"/>
      </rPr>
      <t>pour les besoins du projet</t>
    </r>
  </si>
  <si>
    <t>Autres dépenses à caractère médical</t>
  </si>
  <si>
    <t>SOUS TOTAL TITRE II</t>
  </si>
  <si>
    <r>
      <rPr>
        <b/>
        <u/>
        <sz val="12"/>
        <rFont val="Arial"/>
        <family val="2"/>
      </rPr>
      <t xml:space="preserve">TITRE III </t>
    </r>
    <r>
      <rPr>
        <b/>
        <sz val="12"/>
        <rFont val="Arial"/>
        <family val="2"/>
      </rPr>
      <t>: 
Dépenses à caractère hôtelier et général pour la réalisation du projet</t>
    </r>
  </si>
  <si>
    <t xml:space="preserve">Coût unitaire en €
</t>
  </si>
  <si>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</si>
  <si>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</si>
  <si>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</si>
  <si>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</si>
  <si>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</si>
  <si>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</si>
  <si>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Surcoûts liés aux transports d'échantillons biologiques</t>
    </r>
    <r>
      <rPr>
        <sz val="11"/>
        <rFont val="Arial"/>
        <family val="2"/>
      </rPr>
      <t>, pour les besoins du projet</t>
    </r>
  </si>
  <si>
    <r>
      <t>Surcoûts liés à la location de matériels non médicaux,</t>
    </r>
    <r>
      <rPr>
        <sz val="11"/>
        <rFont val="Arial"/>
        <family val="2"/>
      </rPr>
      <t xml:space="preserve">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</si>
  <si>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</si>
  <si>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</si>
  <si>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Indemnités versées aux participants au projet</t>
  </si>
  <si>
    <t xml:space="preserve">SOUS TOTAL TITRE III </t>
  </si>
  <si>
    <r>
      <t xml:space="preserve">RAPPELS DES MONTANTS TOTAUX DEMANDÉS À LA DGOS, N'INCLUANT PAS LES DÉPENSES COUVERTES PAR UN COFINANCEMENT OBTENU
</t>
    </r>
    <r>
      <rPr>
        <sz val="11"/>
        <rFont val="Arial"/>
        <family val="2"/>
      </rPr>
      <t>(ces dernières sont à renseigner à partir de la ligne 114 - sauf si insertion de ligne)</t>
    </r>
  </si>
  <si>
    <t>MONTANT TOTAL DES DEPENSES  ELIGIBLES</t>
  </si>
  <si>
    <t>MONTANT TOTAL DE LA MAJORATION POUR FRAIS DE GESTION</t>
  </si>
  <si>
    <t>TOTAL ELIGIBLE AU FINANCEMENT DGOS (A)</t>
  </si>
  <si>
    <t>Nbre total d'Equivalent Temps Plein sur la durée du projet</t>
  </si>
  <si>
    <t>Part des dépenses à  caractère médical (Titre II) dans le montant total éligible demandé à la DGOS</t>
  </si>
  <si>
    <t>Part des dépenses à caractère hôtelier et général (Titre III) dans le montant total éligible demandé à la DGOS</t>
  </si>
  <si>
    <t xml:space="preserve">
Coût du projet par patient / observation
</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</si>
  <si>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</si>
  <si>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</si>
  <si>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A DETAILLER :
indiquer les dépenses prises en charge par des co-financeurs dans la grille dédiée ci-dessous</t>
  </si>
  <si>
    <t>Montant(s) :</t>
  </si>
  <si>
    <t>Obtenu(s)</t>
  </si>
  <si>
    <t>En attente</t>
  </si>
  <si>
    <t xml:space="preserve">Dépenses de personnel </t>
  </si>
  <si>
    <t>Dépenses médicales</t>
  </si>
  <si>
    <t>Dépenses hôtelières et générales</t>
  </si>
  <si>
    <t>Non affectées à ce stade</t>
  </si>
  <si>
    <t>COFINANCEMENTS OBTENUS (B)</t>
  </si>
  <si>
    <t>COFINANCEMENTS EN ATTENTE (C)</t>
  </si>
  <si>
    <t>[formule automatique]</t>
  </si>
  <si>
    <t>COUT TOTAL DU PROJET (A)+(B)</t>
  </si>
  <si>
    <t>Les métiers de la recherche clinique en établissement de santé**</t>
  </si>
  <si>
    <t>** Le nouveau Répertoire des métiers de la fonction publique hospitalière publié par la DGOS est disponible : http://www.metiers-fonctionpubliquehospitaliere.sante.gouv.fr/Repertoire-des-metiers-de-la.html</t>
  </si>
  <si>
    <t>La recherche clinique : définition</t>
  </si>
  <si>
    <t>Ensemble des activités d’innovation et de recherche organisé et pratiqué sur l’être humain dans le cadre d’un protocole, en vue du développement des connaissances en santé afin de garantir la meilleure prise en charge des patients</t>
  </si>
  <si>
    <t>La recherche clinique : les trois sous familles</t>
  </si>
  <si>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</si>
  <si>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</si>
  <si>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</si>
  <si>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</si>
  <si>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</si>
  <si>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</si>
  <si>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</si>
  <si>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</si>
  <si>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</si>
  <si>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</si>
  <si>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</si>
  <si>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</si>
  <si>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t>D'autres métiers ne sont pas rattachés à la famille Recherche clinique mais le recours à leurs compétences spécifiques peut être nécessaire dans le cadre de certains protocoles de recherche clinique :</t>
  </si>
  <si>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</si>
  <si>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</si>
  <si>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</si>
  <si>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Foire aux questions – remplissage de la grille budgétaire 2023 pour le dépôt de projets de recherche candidats aux programmes de recherche appliquée en santé</t>
  </si>
  <si>
    <t>N°</t>
  </si>
  <si>
    <t>Question</t>
  </si>
  <si>
    <t>Réponse</t>
  </si>
  <si>
    <t>Exemple</t>
  </si>
  <si>
    <t>Je n'ai pas trouvé réponse à mes questions dans la FAQ ?</t>
  </si>
  <si>
    <t>La grille intègre également des commentaires sur un certain nombre d'items pour vous aider à la compléter en sus de cette FAQ. Pour toute autre question sur le remplissage de cette grille, vous pouvez contacter : DGOS-PF4@sante.gouv.fr</t>
  </si>
  <si>
    <t>Est-il possible d'ajouter une ligne ?</t>
  </si>
  <si>
    <t>Il est possible de dupliquer une ligne avec le même libellé. En revanche, l'insertion d'une ligne ayant un libellé différent est proscrite. En cas d'ajout, il est nécessaire de s'assurer du respect des formules de calcul.</t>
  </si>
  <si>
    <t>Puis-je inclure les frais de gestion dans la grille ?</t>
  </si>
  <si>
    <t>Non. Les frais de gestion doivent être exclus de la grille. Ils sont automatiquement calculés en ligne 94 (sauf si insertion de ligne), au pro rata des dépenses de personnel (titre I).</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</si>
  <si>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</si>
  <si>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</si>
  <si>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La grille doit-elle contenir les dépenses prises en charge par des co-financements obtenus ?</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</si>
  <si>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</si>
  <si>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Surcoûts de pharmacie pour les besoins du projet</t>
  </si>
  <si>
    <t>Médicament  M (financé intégralement par un industriel)</t>
  </si>
  <si>
    <t>Coût unitaire                            500</t>
  </si>
  <si>
    <t>Quantité             1 000</t>
  </si>
  <si>
    <t xml:space="preserve">Total                                    0                                       </t>
  </si>
  <si>
    <t>Médicament  M (financé pour moitié par un industriel)</t>
  </si>
  <si>
    <t xml:space="preserve">Total                                    250 000                                       </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</si>
  <si>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</si>
  <si>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</si>
  <si>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</si>
  <si>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t>La taxe sur la valeur ajoutée (TVA) doit-elle être appliquée sur les prestations de recherche inter-établissements ?</t>
  </si>
  <si>
    <t>Non. Le montant des facturations sur les prestations de recherche inter-établissements est à inscrire hors taxe (HT), donc sans application de la TVA.</t>
  </si>
  <si>
    <t>Les surcoûts financés  via le référentiel des actes innovants hors nomenclature (RIHN) et la liste complémentaire peuvent-ils être inscrits dans la grille ?</t>
  </si>
  <si>
    <t>Il est demandé de renseigner l'intitulé de ces actes, leur code,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</si>
  <si>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Les dépenses afférentes aux centres de ressources biologiques (CRB) peuvent-elles figurer dans la grille ?</t>
  </si>
  <si>
    <t>Seule la mise à disposition par un CRB d'échantillons d'origine humaine pour les besoins du projet peut être éligible à un financement DGOS Cela exclut les montants liés à la réception, la préparation, le stockage et la conservation de ces échantillons. Les dépenses relatives aux CRB doivent donc être détaillées en distinguant le montant relatif à la mise à disposition des échantillons.</t>
  </si>
  <si>
    <t>Quelles informations convient-il de fournir sur les actes médicaux et autres éligibles au financement ?</t>
  </si>
  <si>
    <t>Les actes médicaux, paramédicaux et médico-techniques devront systématiquement être cotés avec leur nomenclature de référence (CCAM, NABM, NGAP...).</t>
  </si>
  <si>
    <t>Quelles informations convient-il de fournir sur les surcoûts de biologie pour les besoins du projet éligibles au financement?</t>
  </si>
  <si>
    <t xml:space="preserve">Les actes de biologie effectués pour les besoins de la recherche en dehors du parcours de soin devront :
-soit être cotés avec leur nomenclature de référence (CCAM, NABM, NGAP...), et le code de l’acte indiqué dans la grille budgétaire. 
-soit être renseignés sous l’appellation  «  pas de cotation » si l’acte n’a pas de code et de cotation et assortis d’un descriptif précis de l’acte dans la colonne « à détailler » de la grille budgétaire.
</t>
  </si>
  <si>
    <t>Quelles informations convient-il de fournir sur les surcouts d'anatomocytopathologie éligibles au financement ?</t>
  </si>
  <si>
    <t xml:space="preserve">Les actes d’anatomocytopathologie effectués pour les besoins de la recherche en dehors du parcours de soin devront :
-soit être cotés avec leur nomenclature de référence (CCAM, NABM, NGAP...), et le code de l’acte indiqué dans la grille budgétaire. 
-soit être renseignés sous l’appellation  «  pas de cotation » si l’acte n’a pas de code et de cotation et assortis d’un descriptif précis de l’acte dans la colonne « à détailler » de la grille budgétaire.
</t>
  </si>
  <si>
    <t>Les dépenses d'investissement sont-elles éligibles au financement DGOS ?</t>
  </si>
  <si>
    <t>La DGOS ne finance pas les dépenses d'investissement donnant lieu à amortissement. Si des équipements sont loués ou acquis en crédit-bail, il convient de le préciser.</t>
  </si>
  <si>
    <t>14a</t>
  </si>
  <si>
    <t>Les dépenses relatives à une étude ancillaire peuvent-elles figurer dans la grille budgétaire ?</t>
  </si>
  <si>
    <t xml:space="preserve">Non, les dépenses d'une étude ancillaire sont non éligibles sur la grille budgétaire du projet. Elles ne doivent pas être comptabilisées dans le total éligible au financement DGOS (A). 
Si une étude ancillaire fait partie d’un cofinancement, le préciser dans la rubrique « AUTRE(S) RECETTES  ASSURANT ÉVENTUELLEMENT LE CO-FINANCEMENT DU PROJET » cofinancements obtenus (B) (A détailler) afin qu’elles s’inscrivent dans le coût total. 
</t>
  </si>
  <si>
    <t>14b</t>
  </si>
  <si>
    <t>Comment financer une étude ancillaire ?</t>
  </si>
  <si>
    <t>Pour rappel de la note d'information relative aux programmes de recherche, "une étude ancillaire (…) est recevable à la condition expresse qu’elle fasse l’objet d’une soumission indépendante du projet de recherche principal".</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</si>
  <si>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</si>
  <si>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</si>
  <si>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</si>
  <si>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</si>
  <si>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</si>
  <si>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</si>
  <si>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</si>
  <si>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</si>
  <si>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t xml:space="preserve">L'ensemble des participations d'organismes est-il à déclarer ? </t>
  </si>
  <si>
    <t>Oui. L'ensemble des participations d'organismes est à déclarer.</t>
  </si>
  <si>
    <t>Les co-financements n'ayant aucune contrepartie monétaire doivent-ils être indiqués ?</t>
  </si>
  <si>
    <t>Oui. Une évaluation du montant de la cession est alors à indiquer.</t>
  </si>
  <si>
    <t>Définition d'un investissement (donne automatiquement lieu à un amortissement)</t>
  </si>
  <si>
    <t>Un investissement se traduit par l'acquisition d'un bien durable , destiné à rester au moins un an dans le patrimoine de la structure.
Les licences informatiques d'une durée de 1 an renouvelable ou non, ne sont pas considérées comme des investissements.</t>
  </si>
  <si>
    <t>v1-0-juin-2024</t>
  </si>
  <si>
    <t>PHRC-K24-325</t>
  </si>
  <si>
    <t>EXEMPLE</t>
  </si>
  <si>
    <t>Durées en mois :  (total projet-suivi)</t>
  </si>
  <si>
    <t>72-40</t>
  </si>
  <si>
    <t>nom-prenom-nom.prenom@email.fr - 06.22.22.22.22</t>
  </si>
  <si>
    <t>CHU DE PARIS</t>
  </si>
  <si>
    <t>nom-prenom-nom.prenom@email.fr - 06.23.23.23.23</t>
  </si>
  <si>
    <t>Tous les montants sont données à titre d'exemple et ne sauraient constituer un référentiel</t>
  </si>
  <si>
    <t>Médecin Investigateur</t>
  </si>
  <si>
    <t>Base salaire annuel PHU, coût moyen chargé: 74270€ annel (47 €/h ; base 7,5 h/jours ; 210 jours travaillé annuel)
Visite d'Inclusion V0 (J0) : Vérification des critères d'éligibilité, information sur l'étude et recueil du consentement, randomisation pour 300 patients, soit 300h x 47€ = 14 100€
=&gt; Estimation pour les besoins de l'étude = 14 100 €                                                                                                                                                                                                                                                                                                                                
Calcul selon grille : 1 mois.personne = 6189€ (74 270/12) ; soit un besoin de 2,3 (14 100/6189) mois.personne</t>
  </si>
  <si>
    <t>Technicien de Recherche Clinique :</t>
  </si>
  <si>
    <r>
      <rPr>
        <b/>
        <sz val="11"/>
        <rFont val="Arial"/>
        <family val="2"/>
      </rPr>
      <t>Base salaire annuel TEC, coût moyen chargé: 60 123€ (38 €/h ; base 7,5 h/jours ; 210 jours travaillés annuel)</t>
    </r>
    <r>
      <rPr>
        <sz val="11"/>
        <rFont val="Arial"/>
        <family val="2"/>
      </rPr>
      <t xml:space="preserve">
Formation (Prise connaissance documents étude, POS, CRF, Présence MEP, Organisation des circuits) : 4h / centre = 4 x 20 = 80h
Monitoring avec promoteur (Préparation des dossiers patients, disponibilité, résolution des queries) : 2h / visite de monitoring  : 20x 5x 2h  = 200h
Baseline + Visite inclusion patient  (Préparation des visites : organisation et planification des actes protocolaires, hospitalisation,  information du patient sur le déroulement pratique des visites de la recherche. Remplissage du CRF (récupération des données sources, résolution de queries) : 2h / patient , soit 2 x 300 = 600h 
Visites de suivi patient (Organisation de la visite (dont organisation et planification des actes protocolaires, hospitalisations…), saisie du CRF, résolution des queries, Gestion des Evènements indésirables) : 1h / visite (6 visites / patient), soit 6 x 300 = 1800h
Appel téléphonique: 1 appel téléphonique/patient de 30min, soit 0,5 X 300 = 150h
Visite finale ou arrêt prématuré (Préparation de la visite,organisation et planification des actes, saisie du CRF, résolution des queries : 1h / visite, soit 1 x 300 = 300h
Soit au total 3130h
=&gt; Estimation pour les besoins de l'étude : 3130 x 38€ = 118 940 €
Calcul selon grille : 1 mois.personne = 5010€, soit un besoin de 23,7</t>
    </r>
  </si>
  <si>
    <t xml:space="preserve">Porteur du projet : Temps de coordination médicale :  </t>
  </si>
  <si>
    <t>Base salaire PHU, coût moyen chargé : 74270€ annuel (47 €/h ; base 7,5 h/jours ; 210 jours travaillés annuel)
Coordination : temps consacré au montage du projet, à la soumission règlementaire, à la rédaction/ reclecture des circuits logistiques, à la création de la base de données, aux échanges avec les centres associés, le méthodologiste, le promoteur etc...) : 20 jours
Suivi de l'étude (monitoring, réunions de suivi du projet, modifications substantielles, ...) : 20 jours
Clôture de l'étude (gel de base, échanges avec centres associés, ...) : 5 jours
Analyse des résultats et Rédaction du rapport final : 5 jours
=&gt; Estimation pour les besoins de l'étude = 50 jours x 353 € = 17 650€
Calcul selon grille : 1 mois.personne = 6189€ ; soit un besoin de 2,9 mois.personne</t>
  </si>
  <si>
    <t>Chef de Projet</t>
  </si>
  <si>
    <t>Base salaire annuel 65 911€ (42 €/h ; base 7,5 h/jours ; 210 jours travaillés annuel)
Montage, coordination, validation des soumissions réglementaires, gestion administrative et financière, suivi, logistique, clôture: 31 jours 
=&gt; Estimation pour les besoins de l'étude = 31 jours x 315 € =9 765 €
Calcul selon grille : 1 mois.personne = 5493€ ; soit un besoin de 1,8 mois.personne</t>
  </si>
  <si>
    <t>Attaché de Recherche Clinique Gestionnaire</t>
  </si>
  <si>
    <r>
      <rPr>
        <b/>
        <sz val="11"/>
        <rFont val="Arial"/>
        <family val="2"/>
      </rPr>
      <t>Base salaire annuel 65 911€ (315€/j)</t>
    </r>
    <r>
      <rPr>
        <sz val="11"/>
        <rFont val="Arial"/>
        <family val="2"/>
      </rPr>
      <t xml:space="preserve">
-Dépôts réglementaires, montage, organisation (temps élaboration classeurs centres, CRF, documents de l'étude, suivi réglementaire, gestion administrative et logistique) : 30 jours
-Coordination de l'étude pendant la période d'inclusion, du suivi du monitoring, et des clôture : 40 jours
soit au total 70 jours 
</t>
    </r>
    <r>
      <rPr>
        <b/>
        <sz val="11"/>
        <rFont val="Arial"/>
        <family val="2"/>
      </rPr>
      <t>=&gt; Estimation pour les besoins de l'étude = 70 jours x 314 € = 21 980€</t>
    </r>
    <r>
      <rPr>
        <sz val="11"/>
        <rFont val="Arial"/>
        <family val="2"/>
      </rPr>
      <t xml:space="preserve">
Calcul selon grille : 1 mois.personne = 5493€ ; soit un besoin de 4 mois.personne</t>
    </r>
  </si>
  <si>
    <t>Attaché de Recherche Clinique Moniteur</t>
  </si>
  <si>
    <t>Base salaire annuel 56 265€ (36 €/h ; base 7,5 h/jours ; 210 jours travaillés annuel)
Mise en place de l'essai, assurance et contrôle qualité des données, clôture des centres  (incluant préparation de visites et rédaction des rapports) : 
Nombre de jours MEP et clôture : 22 centres x 2 (déplacement pour une MEP et Clôture) X 3j (durée du déplacement + rapports) =132 jours
Nombre de jours de monitoring : 22 centres X 5 déplacements (5 visites dont 1 monitoring précoce) X 4j (durée du dépl. + rapports) =440j   
soit 572 jours au total
=&gt; Estimation pour les besoins de l'étude = 572 jours x 270 € = 154 440€
Calcul selon grille : 1 mois.personne = 4689€ ; soit un besoin de 32,9 mois.personne</t>
  </si>
  <si>
    <t>Spécialiste Vigilance hospitalière</t>
  </si>
  <si>
    <t>Base salaire annuel 114 138 € (72,5 €/h ; base 7,5 h/jours ; 210 jours travaillés annuel)
Revue du protocole, suivi de la vigilance de l'étude, rapports annuels de sécurité, modifications substantielles, transmissions des informations au CPP et ANSM : 60 jours
=&gt; Estimation pour les besoins de l'étude = 60 jours x 544 €= 32 640€
Calcul selon grille : 1 mois.personne = 9511€ ; soit un besoin de 3,4 mois.personne</t>
  </si>
  <si>
    <t>Méthodologiste</t>
  </si>
  <si>
    <t xml:space="preserve">Base salaire annuel 114 138 € (544 €/J)
Elaboration du plan statistique, calcul du nombre de sujets nécessaires, liste de randomisation, modifications substantielles : 20 jours
=&gt; Estimation pour les besoins de l'étude = 20 jours x 544 €= 10 880€
Calcul selon grille : 1 mois.personne = 9511€ ; soit un besoin de 1,14 mois.personne, arrondi à 1 mois.personne </t>
  </si>
  <si>
    <t>Biostatisticien</t>
  </si>
  <si>
    <t xml:space="preserve">Base salaire annuel 114 138 € (544 €/J)
Préparation, description, analyse statistique finale, rédaction du rapport statistique final et valorisation scientifique (publication) : 30 jours
=&gt; Estimation pour les besoins de l'étude = 30 jours x 544 €= 16 320€
Calcul selon grille : 1 mois.personne = 9511€ ; soit un besoin de 1,7 mois.personne, arrondi à 2 mois.personne </t>
  </si>
  <si>
    <t>Data Manager</t>
  </si>
  <si>
    <t xml:space="preserve">Base salaire annuel 54 657€  (35 €/h ; base 7,5 h/jours ; 210 jours travaillés annuel)
Set-up/Paramétrage : création de la base de données et paramétrage des modules 
Ongoing/Contrôle Qualité  : mise en place, suivi, contrôle de la cohérence, qualité des données 
Gel de base et transfert des données au biostatisticien :50 jours
=&gt; Estimation pour les besoins de l'étude = 50 jours x 263 € = 13 150€
Calcul selon grille : 1 mois.personne = 4555€ ; soit un besoin de 2,88 mois.personne, arrondi à 3 mois.personne </t>
  </si>
  <si>
    <t>Forfait de de mise en place : 150€/centre * 20 centres</t>
  </si>
  <si>
    <r>
      <t xml:space="preserve">Traitement à l'étude : Hfervivsec, ZBAREVU 20 mg/3.5 mL, solution à diluer pour perfusion flacon : 3 000 unités
</t>
    </r>
    <r>
      <rPr>
        <b/>
        <sz val="11"/>
        <color rgb="FF00B050"/>
        <rFont val="Arial"/>
        <family val="2"/>
      </rPr>
      <t>-&gt; Fourniture gracieuse du traitement à l'étude par le laboratoire LABO pharmaceutical</t>
    </r>
  </si>
  <si>
    <t xml:space="preserve">Etiquetage PUI des centres (suite à la préparation étiquetage de la poche) : Forfait 50€/ centre / phase
soit 50€ x 20 centres x2 phases = 1 200€ </t>
  </si>
  <si>
    <t>Acte CCAM ZZQL013 : ganglion sentinelle (313,08 €)
Prise en charge du produit de contraste
Prise en charge du matériel au bloc opératoire</t>
  </si>
  <si>
    <t>50 séjours 01M261</t>
  </si>
  <si>
    <t>Forfait "frais de mise en place de l'essai en Imagerie": actes d'imagerie à réaliser selon le suivi standard du patient pour une pathologie donnée
4h de temps TEC + 1h médical
Forfait de 178€ par centre, 20 centres</t>
  </si>
  <si>
    <r>
      <t xml:space="preserve">Pharmacocinétique Itomyscine Dr DOC  Taux résiduel Sirominus (B54) : 16,25€/ dosage
8 dosages (6 AUC et 2 taux résiduels)/patient avec 100 patients, soit  800 dosages 
Au total 800 x 16,25 = 8 060 € . </t>
    </r>
    <r>
      <rPr>
        <b/>
        <sz val="11"/>
        <rFont val="Arial"/>
        <family val="2"/>
      </rPr>
      <t>Ne s'agit pas d'un acte RIHN</t>
    </r>
    <r>
      <rPr>
        <sz val="11"/>
        <rFont val="Arial"/>
        <family val="2"/>
      </rPr>
      <t>.</t>
    </r>
  </si>
  <si>
    <r>
      <t xml:space="preserve">Forfait désarchivage de bloc/lames pour relecture centralisée : par dossier comprenant "recherche de lames, anonymisation, conditionnement, envoi, reclassement"  
Sélection + coupe et envoi lame blanche/colorée (10 lames à maxima)
150€/patient (dont 110€ Préparation biopsie fraiche ou archivée pour relecture centralisée, identification des blocs, préparations des lames (blanches ou colorées) pour le Pole de Biologie et d'Ana-Path + 40€ Envoi biopsie fraiche ou archivée pour relecture centralisée, gestion des formulaires d'envoi ( remplissage et classement) pour la structure du TEC)
soit 150€ * 100 patients. </t>
    </r>
    <r>
      <rPr>
        <b/>
        <sz val="11"/>
        <rFont val="Arial"/>
        <family val="2"/>
      </rPr>
      <t>Ne s'agit pas d'un acte RIHN.</t>
    </r>
  </si>
  <si>
    <t xml:space="preserve">Fourniture de matériel pour 50 patients :
Tubes EDTA, Eppendorf, boites aliquots, séparateurs, Cryo étiquettes (boites + Eppendorf), étiquettes tubes de prélèvements SST + sachet, sachets kits poche kangourou  </t>
  </si>
  <si>
    <t>Location sur la durée du projet d'un PANNORAMIC 250 Flash III pour scan des lames</t>
  </si>
  <si>
    <t>Frais hébergement Cleanweb
500€/an, durée totale de l'étude de 6 ans</t>
  </si>
  <si>
    <t>Licence questionnaire qualité de vie (adulte et enfants) 300 €/an</t>
  </si>
  <si>
    <t>2 ordinateurs portables pour datamanager et biostatisticien (besoin de puissance supérieure)</t>
  </si>
  <si>
    <t>5 tablettes pour receuils des données depuis les centres</t>
  </si>
  <si>
    <t>Forfait (classeurs investigateurs et promoteur, dossiers réglementaires, documents de l'étude) : 60 euros / centre, 20 centres</t>
  </si>
  <si>
    <t>Envoi des documents de l'étude aux centres (notices d'information, formulaires de consentement, classeur investigateurs 20€/centre associé (sauf centres de Lille, Dijon et Strasbourg)</t>
  </si>
  <si>
    <t>Déplacements ARC promoteur visite de mise en place (1j) et visite de clôture (1j) :
16 centres nationaux (&gt;200000 hab) : CHU Rennes, CHU Lyon, CLCC Bordeaux, CHRU Lille, CHU Bordeaux, CLCC Nantes, CLCC Lyon,Lariboisière, Tenon, Curie Paris, et Curie Saint Cloud, CHU Tours, CHU Saint-Etienne, CHU Caen, CHU de Limoges, CLCC Caen.
Soit 32 déplacements AR
Base calcul frais de déplacement nationaux :
467,5€/déplacement (1 trajet A/R national (450€) + 1 repas à 17,5€)</t>
  </si>
  <si>
    <t>Forfait frais d'impression : Notes d'information et consentements (300 consentements)</t>
  </si>
  <si>
    <t>Transport sur carboglace à température contrôlée des échantillons pour analyse centralisée :
1 transport /an / centre associé (hors Strasbourg), soit :
425€ TTC x 6 x 20 = 51 000 €</t>
  </si>
  <si>
    <t xml:space="preserve">Transport sur carboglace à température contrôlée des échantillons pour analyse centralisée :
Frais de gestion : 24€ TTC x 72 mois =1 728 € </t>
  </si>
  <si>
    <t>80 € par centre (20 centres)</t>
  </si>
  <si>
    <t>Remboursement des frais de déplacement pour les examens en sus (imagerie):
Forfait de 50 € de frais de déplacement (50 euros par déplacement) pour 300 patients avec 3 déplacements pour examen d'imagerie</t>
  </si>
  <si>
    <t>Assurance RIPH°1</t>
  </si>
  <si>
    <t>LABO Pharmaceutical</t>
  </si>
  <si>
    <t>*Fourniture du traitement à l'étude : Hfervivsec, ZBAREVU 20 mg/3.5 mL, solution à diluer pour perfusion flacon : 3 000 unités
*Opérations de prestations pharmacuetiques (conditionnement, étiquetage) du traitement à l'étude Hfervivsec, ZBAREVU 20 mg/3.5 mL
-&gt; 70 000 euros TTC</t>
  </si>
  <si>
    <t>Mise en place des méthodes pour dosage des pharmacocinétiques Hfervivsec
6 mois mi-temps technicien de laboratoire de biochimie et biologie moléculaire 
=&gt; Calcul selon grille : 1 mois.personne =4 689 € ; soit un besoin de 3 mois.personne = 
14 067€
-&gt; Etude ancillaire (recherche de financement en cours)</t>
  </si>
  <si>
    <t>Acronyme</t>
  </si>
  <si>
    <t>Porteur du projet</t>
  </si>
  <si>
    <t>ES gestionnaire</t>
  </si>
  <si>
    <t>Correspondant administratif ES gest</t>
  </si>
  <si>
    <t>Cofinancement(s)</t>
  </si>
  <si>
    <t>Vérification AHN</t>
  </si>
  <si>
    <t>Vérification frais de gestion</t>
  </si>
  <si>
    <t>Vérification grille</t>
  </si>
  <si>
    <t>Version GBudget campagne 2022</t>
  </si>
  <si>
    <t>Nombre total de patients ou d'observations prévu à recruter (NP)</t>
  </si>
  <si>
    <t>Coût du projet par patient / observation</t>
  </si>
  <si>
    <t>Représentation % TitreI</t>
  </si>
  <si>
    <t>Représentation % TitreII</t>
  </si>
  <si>
    <t>Représentation % TitreIII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</si>
</sst>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_-;\-* #,##0.00_-;_-* &quot;-&quot;??_-;_-@_-"/>
    <numFmt numFmtId="164" formatCode="_-* #,##0\ [$€-40C]_-;\-* #,##0\ [$€-40C]_-;_-* &quot;-&quot;??\ [$€-40C]_-;_-@_-"/>
    <numFmt numFmtId="165" formatCode="_-* #,##0\ &quot;€&quot;_-;\-* #,##0\ &quot;€&quot;_-;_-* &quot;-&quot;??\ &quot;€&quot;_-;_-@_-"/>
    <numFmt numFmtId="166" formatCode="#,##0.0"/>
    <numFmt numFmtId="167" formatCode="0.0"/>
  </numFmts>
  <fonts count="58">
    <font>
      <sz val="11"/>
      <color theme="1"/>
      <name val="Calibri"/>
      <family val="2"/>
      <scheme val="minor"/>
    </font>
    <font>
      <b/>
      <sz val="11"/>
      <name val="Arial"/>
      <family val="2"/>
    </font>
    <font>
      <sz val="11"/>
      <name val="Arial"/>
      <family val="2"/>
    </font>
    <font>
      <b/>
      <sz val="11"/>
      <color indexed="12"/>
      <name val="Arial"/>
      <family val="2"/>
    </font>
    <font>
      <b/>
      <sz val="10"/>
      <name val="Arial"/>
      <family val="2"/>
    </font>
    <font>
      <b/>
      <u/>
      <sz val="11"/>
      <name val="Arial"/>
      <family val="2"/>
    </font>
    <font>
      <b/>
      <sz val="16"/>
      <name val="Arial"/>
      <family val="2"/>
    </font>
    <font>
      <b/>
      <sz val="9"/>
      <name val="Arial"/>
      <family val="2"/>
    </font>
    <font>
      <b/>
      <u val="double"/>
      <sz val="11"/>
      <name val="Arial"/>
      <family val="2"/>
    </font>
    <font>
      <sz val="8"/>
      <color indexed="81"/>
      <name val="Tahoma"/>
      <family val="2"/>
    </font>
    <font>
      <b/>
      <sz val="14"/>
      <name val="Arial"/>
      <family val="2"/>
    </font>
    <font>
      <b/>
      <sz val="11"/>
      <color indexed="81"/>
      <name val="Tahoma"/>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1"/>
      <color theme="1"/>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9"/>
      <color indexed="81"/>
      <name val="Tahoma"/>
      <family val="2"/>
    </font>
    <font>
      <sz val="11"/>
      <name val="Calibri"/>
      <family val="2"/>
      <scheme val="minor"/>
    </font>
    <font>
      <b/>
      <sz val="11"/>
      <color theme="1"/>
      <name val="Arial"/>
      <family val="2"/>
    </font>
    <font>
      <sz val="11"/>
      <color theme="1"/>
      <name val="Arial"/>
      <family val="2"/>
    </font>
    <font>
      <b/>
      <sz val="9"/>
      <color indexed="81"/>
      <name val="Tahoma"/>
      <family val="2"/>
    </font>
    <font>
      <b/>
      <sz val="10"/>
      <color theme="1"/>
      <name val="Arial"/>
      <family val="2"/>
    </font>
    <font>
      <b/>
      <sz val="11"/>
      <color indexed="81"/>
      <name val="Arial"/>
      <family val="2"/>
    </font>
    <font>
      <b/>
      <sz val="18"/>
      <name val="Arial"/>
      <family val="2"/>
    </font>
    <font>
      <b/>
      <u/>
      <sz val="11"/>
      <color rgb="FFFF0000"/>
      <name val="Arial"/>
      <family val="2"/>
    </font>
    <font>
      <b/>
      <u/>
      <sz val="20"/>
      <color rgb="FFFF0000"/>
      <name val="Arial"/>
      <family val="2"/>
    </font>
    <font>
      <b/>
      <sz val="16"/>
      <color theme="1"/>
      <name val="Arial"/>
      <family val="2"/>
    </font>
    <font>
      <sz val="16"/>
      <color theme="1"/>
      <name val="Arial"/>
      <family val="2"/>
    </font>
    <font>
      <b/>
      <sz val="12"/>
      <name val="Arial"/>
      <family val="2"/>
    </font>
    <font>
      <b/>
      <u/>
      <sz val="12"/>
      <name val="Arial"/>
      <family val="2"/>
    </font>
    <font>
      <b/>
      <u val="double"/>
      <sz val="12"/>
      <name val="Arial"/>
      <family val="2"/>
    </font>
    <font>
      <sz val="12"/>
      <color theme="1"/>
      <name val="Arial"/>
      <family val="2"/>
    </font>
    <font>
      <b/>
      <sz val="12"/>
      <color theme="1"/>
      <name val="Arial"/>
      <family val="2"/>
    </font>
    <font>
      <sz val="11"/>
      <color rgb="FFC00000"/>
      <name val="Arial"/>
      <family val="2"/>
    </font>
    <font>
      <sz val="11"/>
      <color indexed="81"/>
      <name val="Arial"/>
      <family val="2"/>
    </font>
    <font>
      <b/>
      <sz val="16"/>
      <color rgb="FFFF0000"/>
      <name val="Arial"/>
      <family val="2"/>
    </font>
    <font>
      <b/>
      <sz val="18"/>
      <color rgb="FFFF0000"/>
      <name val="Arial"/>
      <family val="2"/>
    </font>
    <font>
      <b/>
      <u/>
      <sz val="18"/>
      <color rgb="FFFF0000"/>
      <name val="Arial"/>
      <family val="2"/>
    </font>
    <font>
      <sz val="18"/>
      <color rgb="FFFF0000"/>
      <name val="Arial"/>
      <family val="2"/>
    </font>
    <font>
      <sz val="11"/>
      <color theme="1"/>
      <name val="Calibri"/>
      <family val="2"/>
      <scheme val="minor"/>
    </font>
    <font>
      <b/>
      <sz val="11"/>
      <color rgb="FFFF0000"/>
      <name val="Arial"/>
      <family val="2"/>
    </font>
    <font>
      <b/>
      <u/>
      <sz val="11"/>
      <color rgb="FFFF0000"/>
      <name val="Calibri"/>
      <family val="2"/>
      <scheme val="minor"/>
    </font>
    <font>
      <b/>
      <sz val="9"/>
      <color rgb="FFFF0000"/>
      <name val="Arial"/>
      <family val="2"/>
    </font>
    <font>
      <b/>
      <sz val="14"/>
      <color theme="1"/>
      <name val="Calibri"/>
      <family val="2"/>
      <scheme val="minor"/>
    </font>
    <font>
      <b/>
      <u/>
      <sz val="11"/>
      <color theme="1"/>
      <name val="Calibri"/>
      <family val="2"/>
      <scheme val="minor"/>
    </font>
    <font>
      <u/>
      <sz val="11"/>
      <color theme="1"/>
      <name val="Calibri"/>
      <family val="2"/>
      <scheme val="minor"/>
    </font>
    <font>
      <b/>
      <sz val="11"/>
      <color rgb="FFFF0000"/>
      <name val="Calibri"/>
      <family val="2"/>
      <scheme val="minor"/>
    </font>
    <font>
      <u/>
      <sz val="11"/>
      <color theme="10"/>
      <name val="Calibri"/>
      <family val="2"/>
      <scheme val="minor"/>
    </font>
    <font>
      <b/>
      <u/>
      <sz val="26"/>
      <color rgb="FFFF0000"/>
      <name val="Arial"/>
      <family val="2"/>
    </font>
    <font>
      <b/>
      <sz val="11"/>
      <color rgb="FF00B050"/>
      <name val="Arial"/>
      <family val="2"/>
    </font>
  </fonts>
  <fills count="16">
    <fill>
      <patternFill patternType="none"/>
    </fill>
    <fill>
      <patternFill patternType="gray125"/>
    </fill>
    <fill>
      <patternFill patternType="solid">
        <fgColor theme="5" tint="0.79998168889431442"/>
        <bgColor indexed="64"/>
      </patternFill>
    </fill>
    <fill>
      <patternFill patternType="solid">
        <fgColor rgb="FFFF6699"/>
        <bgColor indexed="64"/>
      </patternFill>
    </fill>
    <fill>
      <patternFill patternType="solid">
        <fgColor rgb="FFEABCD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1" tint="0.34998626667073579"/>
        <bgColor indexed="64"/>
      </patternFill>
    </fill>
    <fill>
      <patternFill patternType="solid">
        <fgColor rgb="FFF2DCDB"/>
        <bgColor indexed="64"/>
      </patternFill>
    </fill>
    <fill>
      <patternFill patternType="solid">
        <fgColor rgb="FFC4D79B"/>
        <bgColor indexed="64"/>
      </patternFill>
    </fill>
    <fill>
      <patternFill patternType="solid">
        <fgColor theme="0"/>
        <bgColor indexed="64"/>
      </patternFill>
    </fill>
    <fill>
      <patternFill patternType="solid">
        <fgColor rgb="FFFFC000"/>
        <bgColor indexed="64"/>
      </patternFill>
    </fill>
  </fills>
  <borders count="5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s>
  <cellStyleXfs count="5">
    <xf numFmtId="0" fontId="0" fillId="0" borderId="0"/>
    <xf numFmtId="9" fontId="47" fillId="0" borderId="0" applyFont="0" applyFill="0" applyBorder="0" applyAlignment="0" applyProtection="0"/>
    <xf numFmtId="44" fontId="47" fillId="0" borderId="0" applyFont="0" applyFill="0" applyBorder="0" applyAlignment="0" applyProtection="0"/>
    <xf numFmtId="43" fontId="47" fillId="0" borderId="0" applyFont="0" applyFill="0" applyBorder="0" applyAlignment="0" applyProtection="0"/>
    <xf numFmtId="0" fontId="55" fillId="0" borderId="0" applyNumberFormat="0" applyFill="0" applyBorder="0" applyAlignment="0" applyProtection="0"/>
  </cellStyleXfs>
  <cellXfs count="299">
    <xf numFmtId="0" fontId="0" fillId="0" borderId="0" xfId="0"/>
    <xf numFmtId="0" fontId="1" fillId="0" borderId="0" xfId="0" applyFont="1" applyAlignment="1">
      <alignment horizontal="left"/>
    </xf>
    <xf numFmtId="0" fontId="2" fillId="0" borderId="0" xfId="0" applyFont="1" applyFill="1" applyBorder="1" applyAlignment="1">
      <alignment horizontal="center" vertical="center"/>
    </xf>
    <xf numFmtId="0" fontId="2" fillId="0" borderId="3" xfId="0" applyFont="1" applyFill="1" applyBorder="1" applyAlignment="1">
      <alignment horizontal="left" vertical="center" wrapText="1" indent="1"/>
    </xf>
    <xf numFmtId="3" fontId="2" fillId="0" borderId="3"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0" fontId="1" fillId="0" borderId="3"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xf>
    <xf numFmtId="3" fontId="1" fillId="0" borderId="6"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0" xfId="0" applyAlignment="1">
      <alignment vertical="center"/>
    </xf>
    <xf numFmtId="0" fontId="1" fillId="0" borderId="0" xfId="0" applyFont="1" applyFill="1" applyBorder="1" applyAlignment="1">
      <alignment horizontal="center" wrapText="1"/>
    </xf>
    <xf numFmtId="3" fontId="17" fillId="2" borderId="0" xfId="0" applyNumberFormat="1" applyFont="1" applyFill="1" applyBorder="1" applyAlignment="1">
      <alignment horizontal="center" vertical="center" wrapText="1"/>
    </xf>
    <xf numFmtId="0" fontId="18" fillId="0" borderId="0" xfId="0" applyFont="1"/>
    <xf numFmtId="0" fontId="0" fillId="0" borderId="3" xfId="0" applyBorder="1" applyAlignment="1">
      <alignment horizontal="center" vertical="center"/>
    </xf>
    <xf numFmtId="0" fontId="0" fillId="0" borderId="3" xfId="0" applyNumberForma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23" fillId="0" borderId="3" xfId="0" applyNumberFormat="1" applyFont="1" applyBorder="1" applyAlignment="1">
      <alignment horizontal="center" vertical="center" wrapText="1"/>
    </xf>
    <xf numFmtId="0" fontId="0" fillId="0" borderId="0" xfId="0" applyAlignment="1">
      <alignment wrapText="1"/>
    </xf>
    <xf numFmtId="0" fontId="0" fillId="0" borderId="3" xfId="0" applyBorder="1" applyAlignment="1">
      <alignment vertical="top" wrapText="1"/>
    </xf>
    <xf numFmtId="0" fontId="0" fillId="0" borderId="0" xfId="0" applyAlignment="1">
      <alignment vertical="top"/>
    </xf>
    <xf numFmtId="0" fontId="25" fillId="0" borderId="3" xfId="0" applyFont="1" applyFill="1" applyBorder="1" applyAlignment="1">
      <alignment vertical="top" wrapText="1"/>
    </xf>
    <xf numFmtId="0" fontId="25" fillId="0" borderId="3" xfId="0" applyFont="1" applyFill="1" applyBorder="1" applyAlignment="1">
      <alignment wrapText="1"/>
    </xf>
    <xf numFmtId="0" fontId="1" fillId="0" borderId="32" xfId="0" applyFont="1" applyFill="1" applyBorder="1" applyAlignment="1">
      <alignment horizontal="center" wrapText="1"/>
    </xf>
    <xf numFmtId="0" fontId="1" fillId="0" borderId="33" xfId="0" applyFont="1" applyFill="1" applyBorder="1" applyAlignment="1">
      <alignment horizontal="center" vertical="center"/>
    </xf>
    <xf numFmtId="0" fontId="1" fillId="0" borderId="0" xfId="0"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0" fontId="1" fillId="6" borderId="30" xfId="0" applyFont="1" applyFill="1" applyBorder="1" applyAlignment="1">
      <alignment horizontal="center" vertical="center" wrapText="1"/>
    </xf>
    <xf numFmtId="3" fontId="4" fillId="6" borderId="17" xfId="0" applyNumberFormat="1" applyFont="1" applyFill="1" applyBorder="1" applyAlignment="1">
      <alignment horizontal="center" vertical="center" wrapText="1"/>
    </xf>
    <xf numFmtId="0" fontId="1" fillId="6" borderId="45" xfId="0" applyFont="1" applyFill="1" applyBorder="1" applyAlignment="1">
      <alignment horizontal="center" vertical="center" wrapText="1"/>
    </xf>
    <xf numFmtId="3" fontId="4" fillId="6" borderId="46" xfId="0" applyNumberFormat="1" applyFont="1" applyFill="1" applyBorder="1" applyAlignment="1">
      <alignment horizontal="center" vertical="center" wrapText="1"/>
    </xf>
    <xf numFmtId="0" fontId="1" fillId="0" borderId="30" xfId="0" applyFont="1" applyFill="1" applyBorder="1" applyAlignment="1">
      <alignment horizontal="center" vertical="center" wrapText="1"/>
    </xf>
    <xf numFmtId="10" fontId="4" fillId="0" borderId="17" xfId="0" applyNumberFormat="1" applyFont="1" applyFill="1" applyBorder="1" applyAlignment="1">
      <alignment horizontal="center" vertical="center" wrapText="1"/>
    </xf>
    <xf numFmtId="0" fontId="25" fillId="0" borderId="0" xfId="0" applyFont="1"/>
    <xf numFmtId="0" fontId="25" fillId="0" borderId="4"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13" xfId="0" applyFont="1" applyFill="1" applyBorder="1" applyAlignment="1">
      <alignment horizontal="center" vertical="top" wrapText="1"/>
    </xf>
    <xf numFmtId="0" fontId="25" fillId="0" borderId="5" xfId="0" applyFont="1" applyFill="1" applyBorder="1" applyAlignment="1">
      <alignment vertical="top" wrapText="1"/>
    </xf>
    <xf numFmtId="0" fontId="1" fillId="8" borderId="7" xfId="0" applyFont="1" applyFill="1" applyBorder="1" applyAlignment="1">
      <alignment horizontal="center" vertical="center" wrapText="1"/>
    </xf>
    <xf numFmtId="0" fontId="1" fillId="8" borderId="3" xfId="0" applyFont="1" applyFill="1" applyBorder="1" applyAlignment="1">
      <alignment horizontal="center" vertical="center" wrapText="1"/>
    </xf>
    <xf numFmtId="3" fontId="7" fillId="8" borderId="3" xfId="0" applyNumberFormat="1" applyFont="1" applyFill="1" applyBorder="1" applyAlignment="1">
      <alignment horizontal="center" vertical="center" wrapText="1"/>
    </xf>
    <xf numFmtId="3" fontId="7" fillId="8" borderId="4" xfId="0" applyNumberFormat="1" applyFont="1" applyFill="1" applyBorder="1" applyAlignment="1">
      <alignment horizontal="center" vertical="center" wrapText="1"/>
    </xf>
    <xf numFmtId="3" fontId="7" fillId="8" borderId="10" xfId="0" applyNumberFormat="1" applyFont="1" applyFill="1" applyBorder="1" applyAlignment="1">
      <alignment horizontal="center" vertical="center" wrapText="1"/>
    </xf>
    <xf numFmtId="3" fontId="6" fillId="8" borderId="11" xfId="0" applyNumberFormat="1" applyFont="1" applyFill="1" applyBorder="1" applyAlignment="1">
      <alignment horizontal="center" vertical="center"/>
    </xf>
    <xf numFmtId="3" fontId="6" fillId="8" borderId="8" xfId="0" applyNumberFormat="1" applyFont="1" applyFill="1" applyBorder="1" applyAlignment="1">
      <alignment horizontal="center" vertical="center"/>
    </xf>
    <xf numFmtId="3" fontId="7" fillId="8" borderId="5" xfId="0" applyNumberFormat="1"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 xfId="0" applyFont="1" applyFill="1" applyBorder="1" applyAlignment="1">
      <alignment horizontal="center" vertical="center"/>
    </xf>
    <xf numFmtId="0" fontId="4" fillId="8" borderId="3" xfId="0" applyFont="1" applyFill="1" applyBorder="1" applyAlignment="1">
      <alignment horizontal="center" vertical="center"/>
    </xf>
    <xf numFmtId="3" fontId="4" fillId="8" borderId="3" xfId="0" applyNumberFormat="1" applyFont="1" applyFill="1" applyBorder="1" applyAlignment="1">
      <alignment horizontal="center" vertical="center"/>
    </xf>
    <xf numFmtId="3" fontId="4" fillId="8" borderId="3" xfId="0" applyNumberFormat="1" applyFont="1" applyFill="1" applyBorder="1" applyAlignment="1">
      <alignment horizontal="center" vertical="center" wrapText="1"/>
    </xf>
    <xf numFmtId="0" fontId="1" fillId="8" borderId="30" xfId="0" applyFont="1" applyFill="1" applyBorder="1" applyAlignment="1">
      <alignment horizontal="center" vertical="center" wrapText="1"/>
    </xf>
    <xf numFmtId="0" fontId="1" fillId="8" borderId="3" xfId="0" applyFont="1" applyFill="1" applyBorder="1" applyAlignment="1">
      <alignment horizontal="center" wrapText="1"/>
    </xf>
    <xf numFmtId="9" fontId="4" fillId="8" borderId="3" xfId="0" applyNumberFormat="1" applyFont="1" applyFill="1" applyBorder="1" applyAlignment="1">
      <alignment horizontal="center" vertical="center"/>
    </xf>
    <xf numFmtId="0" fontId="1" fillId="7" borderId="3" xfId="0" applyFont="1" applyFill="1" applyBorder="1" applyAlignment="1">
      <alignment horizontal="center" vertical="center" wrapText="1"/>
    </xf>
    <xf numFmtId="3" fontId="4" fillId="7" borderId="3" xfId="0" applyNumberFormat="1" applyFont="1" applyFill="1" applyBorder="1" applyAlignment="1">
      <alignment horizontal="center" vertical="center" wrapText="1"/>
    </xf>
    <xf numFmtId="0" fontId="0" fillId="10" borderId="3" xfId="0" applyFill="1" applyBorder="1" applyAlignment="1">
      <alignment horizontal="center" vertical="center"/>
    </xf>
    <xf numFmtId="0" fontId="0" fillId="10" borderId="3" xfId="0" applyFill="1" applyBorder="1" applyAlignment="1">
      <alignment horizontal="center" vertical="center" wrapText="1"/>
    </xf>
    <xf numFmtId="3" fontId="0" fillId="10" borderId="3" xfId="0" applyNumberFormat="1" applyFill="1" applyBorder="1" applyAlignment="1">
      <alignment horizontal="center" vertical="center"/>
    </xf>
    <xf numFmtId="0" fontId="31" fillId="0" borderId="0" xfId="0" applyFont="1" applyAlignment="1">
      <alignment vertical="center"/>
    </xf>
    <xf numFmtId="0" fontId="27" fillId="0" borderId="0" xfId="0" applyFont="1" applyBorder="1"/>
    <xf numFmtId="0" fontId="27" fillId="0" borderId="0" xfId="0" applyFont="1"/>
    <xf numFmtId="0" fontId="32" fillId="9" borderId="0" xfId="0" applyFont="1" applyFill="1"/>
    <xf numFmtId="3" fontId="27" fillId="0" borderId="0" xfId="0" applyNumberFormat="1" applyFont="1"/>
    <xf numFmtId="3" fontId="27" fillId="0" borderId="0" xfId="0" applyNumberFormat="1" applyFont="1" applyAlignment="1">
      <alignment wrapText="1"/>
    </xf>
    <xf numFmtId="0" fontId="26" fillId="0" borderId="0" xfId="0" applyFont="1" applyAlignment="1">
      <alignment vertical="center"/>
    </xf>
    <xf numFmtId="0" fontId="27" fillId="0" borderId="14" xfId="0" applyFont="1" applyBorder="1" applyAlignment="1">
      <alignment horizontal="center"/>
    </xf>
    <xf numFmtId="3" fontId="27" fillId="0" borderId="0" xfId="0" applyNumberFormat="1" applyFont="1" applyAlignment="1">
      <alignment vertical="center"/>
    </xf>
    <xf numFmtId="3" fontId="27" fillId="0" borderId="0" xfId="0" applyNumberFormat="1" applyFont="1" applyAlignment="1">
      <alignment vertical="center" wrapText="1"/>
    </xf>
    <xf numFmtId="0" fontId="26" fillId="0" borderId="11" xfId="0" applyFont="1" applyBorder="1" applyAlignment="1">
      <alignment vertical="center"/>
    </xf>
    <xf numFmtId="0" fontId="26" fillId="0" borderId="0" xfId="0" applyFont="1" applyBorder="1" applyAlignment="1">
      <alignment vertical="center"/>
    </xf>
    <xf numFmtId="0" fontId="27" fillId="0" borderId="16" xfId="0" applyFont="1" applyBorder="1" applyAlignment="1">
      <alignment horizontal="left" vertical="center"/>
    </xf>
    <xf numFmtId="0" fontId="27" fillId="0" borderId="0" xfId="0" applyFont="1" applyBorder="1" applyAlignment="1">
      <alignment horizontal="left" vertical="center"/>
    </xf>
    <xf numFmtId="0" fontId="26" fillId="0" borderId="0" xfId="0" applyFont="1" applyBorder="1" applyAlignment="1">
      <alignment horizontal="left" vertical="center"/>
    </xf>
    <xf numFmtId="14" fontId="27" fillId="0" borderId="0" xfId="0" applyNumberFormat="1" applyFont="1" applyBorder="1"/>
    <xf numFmtId="0" fontId="27" fillId="8" borderId="8" xfId="0" applyFont="1" applyFill="1" applyBorder="1" applyAlignment="1">
      <alignment vertical="center"/>
    </xf>
    <xf numFmtId="3" fontId="27" fillId="8" borderId="8" xfId="0" applyNumberFormat="1" applyFont="1" applyFill="1" applyBorder="1" applyAlignment="1">
      <alignment vertical="center" wrapText="1"/>
    </xf>
    <xf numFmtId="3" fontId="27" fillId="0" borderId="0" xfId="0" applyNumberFormat="1" applyFont="1" applyAlignment="1">
      <alignment horizontal="center" wrapText="1"/>
    </xf>
    <xf numFmtId="0" fontId="27" fillId="0" borderId="0" xfId="0" applyFont="1" applyFill="1" applyBorder="1"/>
    <xf numFmtId="0" fontId="27" fillId="0" borderId="0" xfId="0" applyFont="1" applyFill="1"/>
    <xf numFmtId="3" fontId="27" fillId="0" borderId="0" xfId="0" applyNumberFormat="1" applyFont="1" applyAlignment="1">
      <alignment horizontal="center" vertical="center"/>
    </xf>
    <xf numFmtId="3" fontId="27" fillId="0" borderId="0" xfId="0" applyNumberFormat="1" applyFont="1" applyAlignment="1">
      <alignment horizontal="center"/>
    </xf>
    <xf numFmtId="3" fontId="27" fillId="0" borderId="0" xfId="0" applyNumberFormat="1" applyFont="1" applyAlignment="1">
      <alignment horizontal="center" vertical="center" wrapText="1"/>
    </xf>
    <xf numFmtId="0" fontId="27" fillId="0" borderId="0" xfId="0" applyFont="1" applyBorder="1" applyAlignment="1">
      <alignment horizontal="center" vertical="center" wrapText="1"/>
    </xf>
    <xf numFmtId="0" fontId="27" fillId="0" borderId="0" xfId="0" applyFont="1" applyAlignment="1">
      <alignment horizontal="center" vertical="center" wrapText="1"/>
    </xf>
    <xf numFmtId="0" fontId="27" fillId="0" borderId="15" xfId="0" applyFont="1" applyBorder="1" applyAlignment="1"/>
    <xf numFmtId="3" fontId="27" fillId="0" borderId="31" xfId="0" applyNumberFormat="1" applyFont="1" applyBorder="1" applyAlignment="1">
      <alignment wrapText="1"/>
    </xf>
    <xf numFmtId="0" fontId="27" fillId="0" borderId="0" xfId="0" applyFont="1" applyFill="1" applyBorder="1" applyAlignment="1">
      <alignment horizontal="center" vertical="center" wrapText="1"/>
    </xf>
    <xf numFmtId="0" fontId="27" fillId="0" borderId="0" xfId="0" applyFont="1" applyAlignment="1"/>
    <xf numFmtId="3" fontId="27" fillId="0" borderId="0" xfId="0" applyNumberFormat="1" applyFont="1" applyFill="1" applyBorder="1" applyAlignment="1">
      <alignment horizontal="center"/>
    </xf>
    <xf numFmtId="3" fontId="27" fillId="0" borderId="0" xfId="0" applyNumberFormat="1" applyFont="1" applyFill="1" applyBorder="1" applyAlignment="1">
      <alignment horizontal="center" wrapText="1"/>
    </xf>
    <xf numFmtId="0" fontId="27" fillId="0" borderId="6" xfId="0" applyFont="1" applyBorder="1"/>
    <xf numFmtId="0" fontId="27" fillId="0" borderId="9" xfId="0" applyFont="1" applyBorder="1"/>
    <xf numFmtId="0" fontId="27" fillId="0" borderId="1" xfId="0" applyFont="1" applyBorder="1"/>
    <xf numFmtId="3" fontId="27" fillId="0" borderId="0" xfId="0" applyNumberFormat="1" applyFont="1" applyFill="1" applyBorder="1"/>
    <xf numFmtId="0" fontId="27" fillId="6" borderId="47" xfId="0" applyFont="1" applyFill="1" applyBorder="1"/>
    <xf numFmtId="3" fontId="27" fillId="0" borderId="0" xfId="0" applyNumberFormat="1" applyFont="1" applyBorder="1"/>
    <xf numFmtId="3" fontId="27" fillId="0" borderId="0" xfId="0" applyNumberFormat="1" applyFont="1" applyBorder="1" applyAlignment="1">
      <alignment wrapText="1"/>
    </xf>
    <xf numFmtId="0" fontId="35" fillId="0" borderId="0" xfId="0" applyFont="1"/>
    <xf numFmtId="3" fontId="35" fillId="0" borderId="0" xfId="0" applyNumberFormat="1" applyFont="1"/>
    <xf numFmtId="3" fontId="35" fillId="0" borderId="0" xfId="0" applyNumberFormat="1" applyFont="1" applyAlignment="1">
      <alignment wrapText="1"/>
    </xf>
    <xf numFmtId="0" fontId="36" fillId="0" borderId="0" xfId="0" applyFont="1" applyAlignment="1">
      <alignment vertical="center" wrapText="1"/>
    </xf>
    <xf numFmtId="0" fontId="36" fillId="8" borderId="7" xfId="0" applyFont="1" applyFill="1" applyBorder="1" applyAlignment="1">
      <alignment horizontal="center" vertical="center" wrapText="1"/>
    </xf>
    <xf numFmtId="0" fontId="36" fillId="8" borderId="3" xfId="0" applyFont="1" applyFill="1" applyBorder="1" applyAlignment="1">
      <alignment horizontal="center" vertical="center" wrapText="1"/>
    </xf>
    <xf numFmtId="3" fontId="36" fillId="8" borderId="3" xfId="0" applyNumberFormat="1" applyFont="1" applyFill="1" applyBorder="1" applyAlignment="1">
      <alignment horizontal="center" vertical="center" wrapText="1"/>
    </xf>
    <xf numFmtId="3" fontId="36" fillId="8" borderId="4" xfId="0" applyNumberFormat="1" applyFont="1" applyFill="1" applyBorder="1" applyAlignment="1">
      <alignment horizontal="center" vertical="center" wrapText="1"/>
    </xf>
    <xf numFmtId="0" fontId="39" fillId="0" borderId="0" xfId="0" applyFont="1" applyBorder="1"/>
    <xf numFmtId="0" fontId="39" fillId="0" borderId="0" xfId="0" applyFont="1"/>
    <xf numFmtId="0" fontId="36" fillId="8" borderId="4" xfId="0" applyFont="1" applyFill="1" applyBorder="1" applyAlignment="1">
      <alignment horizontal="center" vertical="center" wrapText="1"/>
    </xf>
    <xf numFmtId="3" fontId="29" fillId="0" borderId="16" xfId="0" applyNumberFormat="1" applyFont="1" applyBorder="1" applyAlignment="1">
      <alignment horizontal="left" vertical="center" wrapText="1"/>
    </xf>
    <xf numFmtId="3" fontId="29" fillId="0" borderId="3" xfId="0" applyNumberFormat="1" applyFont="1" applyBorder="1" applyAlignment="1">
      <alignment horizontal="left" vertical="center" wrapText="1"/>
    </xf>
    <xf numFmtId="3" fontId="29" fillId="0" borderId="18" xfId="0" applyNumberFormat="1" applyFont="1" applyBorder="1" applyAlignment="1">
      <alignment horizontal="left" vertical="center" wrapText="1"/>
    </xf>
    <xf numFmtId="3" fontId="26" fillId="0" borderId="16" xfId="0" applyNumberFormat="1" applyFont="1" applyBorder="1" applyAlignment="1">
      <alignment horizontal="left" vertical="center"/>
    </xf>
    <xf numFmtId="0" fontId="26" fillId="0" borderId="0" xfId="0" applyFont="1" applyAlignment="1">
      <alignment horizontal="left" vertical="center"/>
    </xf>
    <xf numFmtId="3" fontId="26" fillId="0" borderId="3" xfId="0" applyNumberFormat="1" applyFont="1" applyBorder="1" applyAlignment="1">
      <alignment horizontal="left" vertical="center"/>
    </xf>
    <xf numFmtId="3" fontId="26" fillId="0" borderId="18" xfId="0" applyNumberFormat="1" applyFont="1" applyBorder="1" applyAlignment="1">
      <alignment horizontal="left" vertical="center"/>
    </xf>
    <xf numFmtId="0" fontId="41" fillId="6" borderId="38" xfId="0" applyFont="1" applyFill="1" applyBorder="1" applyAlignment="1">
      <alignment horizontal="center"/>
    </xf>
    <xf numFmtId="3" fontId="27" fillId="11" borderId="1" xfId="0" applyNumberFormat="1" applyFont="1" applyFill="1" applyBorder="1"/>
    <xf numFmtId="0" fontId="43" fillId="0" borderId="48" xfId="0" applyFont="1" applyBorder="1" applyAlignment="1">
      <alignment horizontal="center" vertical="center"/>
    </xf>
    <xf numFmtId="0" fontId="0" fillId="0" borderId="6" xfId="0" applyBorder="1"/>
    <xf numFmtId="0" fontId="0" fillId="0" borderId="3" xfId="0" applyFill="1" applyBorder="1" applyAlignment="1">
      <alignment vertical="top" wrapText="1"/>
    </xf>
    <xf numFmtId="0" fontId="0" fillId="0" borderId="3" xfId="0" applyFill="1" applyBorder="1" applyAlignment="1">
      <alignment wrapText="1"/>
    </xf>
    <xf numFmtId="9" fontId="0" fillId="10" borderId="3" xfId="1" applyFont="1" applyFill="1" applyBorder="1" applyAlignment="1">
      <alignment horizontal="center" vertical="center"/>
    </xf>
    <xf numFmtId="0" fontId="48" fillId="0" borderId="0" xfId="0" applyFont="1" applyBorder="1" applyAlignment="1">
      <alignment vertical="center"/>
    </xf>
    <xf numFmtId="0" fontId="26" fillId="3" borderId="19" xfId="0" applyFont="1" applyFill="1" applyBorder="1" applyAlignment="1">
      <alignment vertical="center"/>
    </xf>
    <xf numFmtId="0" fontId="1" fillId="3" borderId="11" xfId="0" applyFont="1" applyFill="1" applyBorder="1" applyAlignment="1">
      <alignment vertical="center" wrapText="1"/>
    </xf>
    <xf numFmtId="3" fontId="1" fillId="3" borderId="11" xfId="0" applyNumberFormat="1" applyFont="1" applyFill="1" applyBorder="1" applyAlignment="1">
      <alignment vertical="center" wrapText="1"/>
    </xf>
    <xf numFmtId="3" fontId="3" fillId="2" borderId="12"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13" xfId="0" applyFill="1" applyBorder="1" applyAlignment="1">
      <alignment horizontal="center" vertical="center" wrapText="1"/>
    </xf>
    <xf numFmtId="165" fontId="1" fillId="3" borderId="12" xfId="2" applyNumberFormat="1" applyFont="1" applyFill="1" applyBorder="1" applyAlignment="1">
      <alignment horizontal="center" vertical="center" wrapText="1"/>
    </xf>
    <xf numFmtId="165" fontId="2" fillId="0" borderId="4" xfId="2" applyNumberFormat="1" applyFont="1" applyFill="1" applyBorder="1" applyAlignment="1">
      <alignment horizontal="center" vertical="center"/>
    </xf>
    <xf numFmtId="165" fontId="10" fillId="2" borderId="1" xfId="2" applyNumberFormat="1" applyFont="1" applyFill="1" applyBorder="1" applyAlignment="1">
      <alignment horizontal="center" vertical="center" wrapText="1"/>
    </xf>
    <xf numFmtId="165" fontId="1" fillId="3" borderId="11" xfId="2" applyNumberFormat="1" applyFont="1" applyFill="1" applyBorder="1" applyAlignment="1">
      <alignment vertical="center" wrapText="1"/>
    </xf>
    <xf numFmtId="165" fontId="2" fillId="5" borderId="4" xfId="2" applyNumberFormat="1" applyFont="1" applyFill="1" applyBorder="1" applyAlignment="1">
      <alignment horizontal="center" vertical="center"/>
    </xf>
    <xf numFmtId="165" fontId="6" fillId="8" borderId="4" xfId="2" applyNumberFormat="1" applyFont="1" applyFill="1" applyBorder="1" applyAlignment="1">
      <alignment horizontal="center" vertical="center"/>
    </xf>
    <xf numFmtId="165" fontId="4" fillId="8" borderId="17" xfId="2" applyNumberFormat="1" applyFont="1" applyFill="1" applyBorder="1" applyAlignment="1">
      <alignment horizontal="center" vertical="center"/>
    </xf>
    <xf numFmtId="165" fontId="4" fillId="8" borderId="17" xfId="2" applyNumberFormat="1" applyFont="1" applyFill="1" applyBorder="1" applyAlignment="1">
      <alignment horizontal="center" vertical="center" wrapText="1"/>
    </xf>
    <xf numFmtId="165" fontId="4" fillId="8" borderId="3" xfId="2" applyNumberFormat="1" applyFont="1" applyFill="1" applyBorder="1" applyAlignment="1">
      <alignment horizontal="center" vertical="center"/>
    </xf>
    <xf numFmtId="0" fontId="0" fillId="0" borderId="0" xfId="0" applyBorder="1"/>
    <xf numFmtId="0" fontId="51" fillId="0" borderId="3" xfId="0" applyFont="1" applyBorder="1" applyAlignment="1">
      <alignment horizontal="center"/>
    </xf>
    <xf numFmtId="0" fontId="49" fillId="0" borderId="3" xfId="0" applyFont="1" applyBorder="1" applyAlignment="1">
      <alignment horizontal="left" vertical="center" wrapText="1"/>
    </xf>
    <xf numFmtId="0" fontId="0" fillId="0" borderId="3" xfId="0" applyBorder="1" applyAlignment="1">
      <alignment wrapText="1"/>
    </xf>
    <xf numFmtId="0" fontId="50" fillId="0" borderId="3" xfId="0" applyFont="1" applyBorder="1" applyAlignment="1">
      <alignment horizontal="left" vertical="center" wrapText="1"/>
    </xf>
    <xf numFmtId="0" fontId="0" fillId="0" borderId="3" xfId="0" applyBorder="1"/>
    <xf numFmtId="0" fontId="18" fillId="0" borderId="3" xfId="0" applyFont="1" applyBorder="1" applyAlignment="1">
      <alignment horizontal="left" wrapText="1"/>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18" fillId="3" borderId="3" xfId="0" applyFont="1" applyFill="1" applyBorder="1" applyAlignment="1">
      <alignment vertical="center" wrapText="1"/>
    </xf>
    <xf numFmtId="0" fontId="18" fillId="12" borderId="3" xfId="0" applyFont="1" applyFill="1" applyBorder="1" applyAlignment="1">
      <alignment vertical="center" wrapText="1"/>
    </xf>
    <xf numFmtId="0" fontId="0" fillId="0" borderId="3" xfId="0" applyBorder="1" applyAlignment="1">
      <alignment vertical="center" wrapText="1"/>
    </xf>
    <xf numFmtId="0" fontId="18" fillId="0" borderId="3" xfId="0" applyFont="1" applyBorder="1" applyAlignment="1">
      <alignment wrapText="1"/>
    </xf>
    <xf numFmtId="0" fontId="0" fillId="0" borderId="3" xfId="0" applyFill="1" applyBorder="1" applyAlignment="1">
      <alignment vertical="center" wrapText="1"/>
    </xf>
    <xf numFmtId="0" fontId="2"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13" borderId="3" xfId="0" applyFont="1" applyFill="1" applyBorder="1" applyAlignment="1">
      <alignment horizontal="left" vertical="center" wrapText="1"/>
    </xf>
    <xf numFmtId="0" fontId="0" fillId="0" borderId="2" xfId="0" applyFill="1" applyBorder="1" applyAlignment="1">
      <alignment vertical="center" wrapText="1"/>
    </xf>
    <xf numFmtId="0" fontId="1" fillId="0" borderId="2" xfId="0" applyFont="1" applyFill="1" applyBorder="1" applyAlignment="1">
      <alignment horizontal="left" vertical="center" wrapText="1"/>
    </xf>
    <xf numFmtId="0" fontId="25" fillId="0" borderId="3" xfId="0" applyFont="1" applyFill="1" applyBorder="1" applyAlignment="1">
      <alignment horizontal="center" wrapText="1"/>
    </xf>
    <xf numFmtId="0" fontId="1" fillId="0" borderId="3" xfId="0" applyFont="1" applyBorder="1" applyAlignment="1">
      <alignment vertical="center" wrapText="1"/>
    </xf>
    <xf numFmtId="0" fontId="54" fillId="0" borderId="3" xfId="0" applyFont="1" applyBorder="1" applyAlignment="1">
      <alignment horizontal="left" vertical="center" wrapText="1"/>
    </xf>
    <xf numFmtId="3" fontId="2" fillId="0" borderId="5" xfId="0" applyNumberFormat="1" applyFont="1" applyFill="1" applyBorder="1" applyAlignment="1">
      <alignment horizontal="center" vertical="center" wrapText="1"/>
    </xf>
    <xf numFmtId="3" fontId="2" fillId="0" borderId="5" xfId="0" applyNumberFormat="1" applyFont="1" applyFill="1" applyBorder="1" applyAlignment="1">
      <alignment horizontal="center" vertical="top" wrapText="1"/>
    </xf>
    <xf numFmtId="44" fontId="2" fillId="0" borderId="3" xfId="2" applyFont="1" applyFill="1" applyBorder="1" applyAlignment="1">
      <alignment horizontal="center" vertical="center" wrapText="1"/>
    </xf>
    <xf numFmtId="44" fontId="1" fillId="3" borderId="12" xfId="2" applyFont="1" applyFill="1" applyBorder="1" applyAlignment="1">
      <alignment horizontal="center" vertical="center" wrapText="1"/>
    </xf>
    <xf numFmtId="44" fontId="2" fillId="0" borderId="4" xfId="2" applyFont="1" applyFill="1" applyBorder="1" applyAlignment="1">
      <alignment horizontal="center" vertical="center"/>
    </xf>
    <xf numFmtId="44" fontId="1" fillId="3" borderId="11" xfId="2" applyFont="1" applyFill="1" applyBorder="1" applyAlignment="1">
      <alignment vertical="center" wrapText="1"/>
    </xf>
    <xf numFmtId="165" fontId="2" fillId="0" borderId="3" xfId="2" applyNumberFormat="1" applyFont="1" applyFill="1" applyBorder="1" applyAlignment="1">
      <alignment horizontal="center" vertical="center" wrapText="1"/>
    </xf>
    <xf numFmtId="3" fontId="2" fillId="14" borderId="5" xfId="0" applyNumberFormat="1" applyFont="1" applyFill="1" applyBorder="1" applyAlignment="1">
      <alignment horizontal="center" vertical="center"/>
    </xf>
    <xf numFmtId="0" fontId="2" fillId="14" borderId="3" xfId="0" applyFont="1" applyFill="1" applyBorder="1" applyAlignment="1">
      <alignment horizontal="left" vertical="center" wrapText="1"/>
    </xf>
    <xf numFmtId="166" fontId="2" fillId="0" borderId="3" xfId="0" applyNumberFormat="1" applyFont="1" applyFill="1" applyBorder="1" applyAlignment="1">
      <alignment horizontal="center" vertical="center"/>
    </xf>
    <xf numFmtId="165" fontId="26" fillId="0" borderId="3" xfId="2" applyNumberFormat="1" applyFont="1" applyBorder="1" applyAlignment="1">
      <alignment horizontal="left" vertical="center"/>
    </xf>
    <xf numFmtId="43" fontId="27" fillId="0" borderId="0" xfId="3" applyFont="1" applyBorder="1"/>
    <xf numFmtId="165" fontId="26" fillId="0" borderId="16" xfId="2" applyNumberFormat="1" applyFont="1" applyBorder="1" applyAlignment="1">
      <alignment horizontal="left" vertical="center"/>
    </xf>
    <xf numFmtId="165" fontId="2" fillId="0" borderId="3" xfId="2" applyNumberFormat="1" applyFont="1" applyFill="1" applyBorder="1" applyAlignment="1">
      <alignment horizontal="center" vertical="center"/>
    </xf>
    <xf numFmtId="167" fontId="1" fillId="3" borderId="12" xfId="0" applyNumberFormat="1" applyFont="1" applyFill="1" applyBorder="1" applyAlignment="1">
      <alignment vertical="center" wrapText="1"/>
    </xf>
    <xf numFmtId="167" fontId="2" fillId="0" borderId="3" xfId="0" applyNumberFormat="1" applyFont="1" applyFill="1" applyBorder="1" applyAlignment="1">
      <alignment horizontal="center" vertical="center"/>
    </xf>
    <xf numFmtId="167" fontId="1" fillId="3" borderId="11" xfId="0" applyNumberFormat="1" applyFont="1" applyFill="1" applyBorder="1" applyAlignment="1">
      <alignment vertical="center" wrapText="1"/>
    </xf>
    <xf numFmtId="167" fontId="17" fillId="2" borderId="1" xfId="0" applyNumberFormat="1" applyFont="1" applyFill="1" applyBorder="1" applyAlignment="1">
      <alignment horizontal="center" vertical="center" wrapText="1"/>
    </xf>
    <xf numFmtId="167" fontId="17" fillId="2" borderId="0" xfId="0" applyNumberFormat="1" applyFont="1" applyFill="1" applyBorder="1" applyAlignment="1">
      <alignment horizontal="center" vertical="center" wrapText="1"/>
    </xf>
    <xf numFmtId="166" fontId="1" fillId="3" borderId="12" xfId="0" applyNumberFormat="1" applyFont="1" applyFill="1" applyBorder="1" applyAlignment="1">
      <alignment horizontal="center" vertical="center" wrapText="1"/>
    </xf>
    <xf numFmtId="166" fontId="1" fillId="3" borderId="11" xfId="0" applyNumberFormat="1" applyFont="1" applyFill="1" applyBorder="1" applyAlignment="1">
      <alignment vertical="center" wrapText="1"/>
    </xf>
    <xf numFmtId="166" fontId="1" fillId="3" borderId="11" xfId="0" applyNumberFormat="1" applyFont="1" applyFill="1" applyBorder="1" applyAlignment="1">
      <alignment horizontal="right" vertical="center" wrapText="1"/>
    </xf>
    <xf numFmtId="166" fontId="17" fillId="2" borderId="1" xfId="0" applyNumberFormat="1" applyFont="1" applyFill="1" applyBorder="1" applyAlignment="1">
      <alignment horizontal="center" vertical="center" wrapText="1"/>
    </xf>
    <xf numFmtId="0" fontId="26" fillId="0" borderId="3" xfId="0" applyFont="1" applyBorder="1" applyAlignment="1">
      <alignment horizontal="left" vertical="center"/>
    </xf>
    <xf numFmtId="0" fontId="25" fillId="0" borderId="1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3" xfId="0" applyFont="1" applyFill="1" applyBorder="1" applyAlignment="1">
      <alignment horizontal="left" vertical="center" wrapText="1"/>
    </xf>
    <xf numFmtId="0" fontId="51" fillId="15" borderId="3" xfId="0" applyFont="1" applyFill="1" applyBorder="1" applyAlignment="1">
      <alignment horizontal="center"/>
    </xf>
    <xf numFmtId="0" fontId="1" fillId="3" borderId="12" xfId="0" applyFont="1" applyFill="1" applyBorder="1" applyAlignment="1">
      <alignment horizontal="center" vertical="center" wrapText="1"/>
    </xf>
    <xf numFmtId="0" fontId="26" fillId="3" borderId="19" xfId="0" applyFont="1" applyFill="1" applyBorder="1" applyAlignment="1">
      <alignment horizontal="center" vertical="center"/>
    </xf>
    <xf numFmtId="0" fontId="26"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26" fillId="0" borderId="42" xfId="0" applyFont="1" applyBorder="1" applyAlignment="1">
      <alignment horizontal="left" vertical="center"/>
    </xf>
    <xf numFmtId="0" fontId="26" fillId="0" borderId="43" xfId="0" applyFont="1" applyBorder="1" applyAlignment="1">
      <alignment horizontal="left" vertical="center"/>
    </xf>
    <xf numFmtId="0" fontId="26" fillId="0" borderId="44" xfId="0" applyFont="1" applyBorder="1" applyAlignment="1">
      <alignment horizontal="left" vertical="center"/>
    </xf>
    <xf numFmtId="0" fontId="1" fillId="0" borderId="34" xfId="0" applyFont="1" applyFill="1" applyBorder="1" applyAlignment="1">
      <alignment horizontal="left" vertical="center" wrapText="1"/>
    </xf>
    <xf numFmtId="0" fontId="1" fillId="0" borderId="35" xfId="0" applyFont="1" applyFill="1" applyBorder="1" applyAlignment="1">
      <alignment horizontal="left" vertical="center" wrapText="1"/>
    </xf>
    <xf numFmtId="3" fontId="40" fillId="7" borderId="8" xfId="0" applyNumberFormat="1" applyFont="1" applyFill="1" applyBorder="1" applyAlignment="1">
      <alignment horizontal="center" wrapText="1"/>
    </xf>
    <xf numFmtId="3" fontId="40" fillId="7" borderId="28" xfId="0" applyNumberFormat="1" applyFont="1" applyFill="1" applyBorder="1" applyAlignment="1">
      <alignment horizontal="center" wrapText="1"/>
    </xf>
    <xf numFmtId="3" fontId="40" fillId="7" borderId="37" xfId="0" applyNumberFormat="1" applyFont="1" applyFill="1" applyBorder="1" applyAlignment="1">
      <alignment horizontal="center" wrapText="1"/>
    </xf>
    <xf numFmtId="3" fontId="40" fillId="7" borderId="40" xfId="0" applyNumberFormat="1" applyFont="1" applyFill="1" applyBorder="1" applyAlignment="1">
      <alignment horizontal="center" wrapText="1"/>
    </xf>
    <xf numFmtId="0" fontId="36" fillId="7" borderId="36"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41" xfId="0" applyFont="1" applyFill="1" applyBorder="1" applyAlignment="1">
      <alignment horizontal="center" vertical="center" wrapText="1"/>
    </xf>
    <xf numFmtId="0" fontId="36" fillId="7" borderId="38" xfId="0" applyFont="1" applyFill="1" applyBorder="1" applyAlignment="1">
      <alignment horizontal="center" vertical="center" wrapText="1"/>
    </xf>
    <xf numFmtId="0" fontId="39" fillId="7" borderId="39" xfId="0" applyFont="1" applyFill="1" applyBorder="1" applyAlignment="1">
      <alignment vertical="center"/>
    </xf>
    <xf numFmtId="0" fontId="39" fillId="7" borderId="40" xfId="0" applyFont="1" applyFill="1" applyBorder="1" applyAlignment="1"/>
    <xf numFmtId="0" fontId="26" fillId="0" borderId="21" xfId="0" applyFont="1" applyBorder="1" applyAlignment="1">
      <alignment horizontal="left" vertical="center"/>
    </xf>
    <xf numFmtId="0" fontId="26" fillId="0" borderId="22" xfId="0" applyFont="1" applyBorder="1" applyAlignment="1">
      <alignment horizontal="left" vertical="center"/>
    </xf>
    <xf numFmtId="0" fontId="26" fillId="0" borderId="23" xfId="0" applyFont="1" applyBorder="1" applyAlignment="1">
      <alignment horizontal="left" vertical="center"/>
    </xf>
    <xf numFmtId="0" fontId="36" fillId="7" borderId="21" xfId="0" applyFont="1" applyFill="1" applyBorder="1" applyAlignment="1">
      <alignment horizontal="center" vertical="top" wrapText="1"/>
    </xf>
    <xf numFmtId="0" fontId="36" fillId="7" borderId="22" xfId="0" applyFont="1" applyFill="1" applyBorder="1" applyAlignment="1">
      <alignment horizontal="center" vertical="top" wrapText="1"/>
    </xf>
    <xf numFmtId="0" fontId="1" fillId="3" borderId="19" xfId="0" applyFont="1" applyFill="1" applyBorder="1" applyAlignment="1">
      <alignment horizontal="center" vertical="center" wrapText="1"/>
    </xf>
    <xf numFmtId="0" fontId="44" fillId="0" borderId="12" xfId="0" applyFont="1" applyBorder="1" applyAlignment="1">
      <alignment horizontal="center" vertical="center" wrapText="1"/>
    </xf>
    <xf numFmtId="0" fontId="46" fillId="0" borderId="20" xfId="0" applyFont="1" applyBorder="1" applyAlignment="1">
      <alignment horizontal="center" vertical="center"/>
    </xf>
    <xf numFmtId="0" fontId="46" fillId="0" borderId="19" xfId="0" applyFont="1" applyBorder="1" applyAlignment="1">
      <alignment horizontal="center" vertical="center"/>
    </xf>
    <xf numFmtId="0" fontId="27" fillId="0" borderId="1" xfId="0" applyFont="1" applyBorder="1" applyAlignment="1"/>
    <xf numFmtId="0" fontId="26" fillId="0" borderId="5" xfId="0" applyFont="1" applyBorder="1" applyAlignment="1">
      <alignment horizontal="left" vertical="center"/>
    </xf>
    <xf numFmtId="0" fontId="26" fillId="0" borderId="3" xfId="0" applyFont="1" applyBorder="1" applyAlignment="1">
      <alignment horizontal="left" vertical="center"/>
    </xf>
    <xf numFmtId="0" fontId="27" fillId="0" borderId="4" xfId="0" applyFont="1" applyBorder="1" applyAlignment="1">
      <alignment horizontal="left" vertical="center"/>
    </xf>
    <xf numFmtId="0" fontId="27" fillId="0" borderId="2" xfId="0" applyFont="1" applyBorder="1" applyAlignment="1">
      <alignment horizontal="left" vertical="center"/>
    </xf>
    <xf numFmtId="0" fontId="27" fillId="0" borderId="13" xfId="0" applyFont="1" applyBorder="1" applyAlignment="1">
      <alignment horizontal="left" vertical="center"/>
    </xf>
    <xf numFmtId="0" fontId="33" fillId="0" borderId="0" xfId="0" applyFont="1" applyAlignment="1" applyProtection="1">
      <alignment horizontal="center" vertical="center"/>
    </xf>
    <xf numFmtId="0" fontId="43" fillId="0" borderId="28" xfId="0" applyFont="1" applyBorder="1" applyAlignment="1">
      <alignment horizontal="center" vertical="center" wrapText="1"/>
    </xf>
    <xf numFmtId="0" fontId="43" fillId="0" borderId="28" xfId="0" applyFont="1" applyBorder="1" applyAlignment="1">
      <alignment horizontal="center" vertical="center"/>
    </xf>
    <xf numFmtId="0" fontId="34" fillId="10" borderId="12" xfId="0" applyFont="1" applyFill="1" applyBorder="1" applyAlignment="1">
      <alignment horizontal="center" vertical="center"/>
    </xf>
    <xf numFmtId="0" fontId="34" fillId="10" borderId="20" xfId="0" applyFont="1" applyFill="1" applyBorder="1" applyAlignment="1">
      <alignment horizontal="center" vertical="center"/>
    </xf>
    <xf numFmtId="0" fontId="34" fillId="10" borderId="19" xfId="0" applyFont="1" applyFill="1" applyBorder="1" applyAlignment="1">
      <alignment horizontal="center" vertical="center"/>
    </xf>
    <xf numFmtId="0" fontId="34" fillId="0" borderId="12" xfId="0" applyFont="1" applyBorder="1" applyAlignment="1">
      <alignment horizontal="center" wrapText="1"/>
    </xf>
    <xf numFmtId="0" fontId="34" fillId="0" borderId="20" xfId="0" applyFont="1" applyBorder="1" applyAlignment="1">
      <alignment horizontal="center" wrapText="1"/>
    </xf>
    <xf numFmtId="0" fontId="34" fillId="0" borderId="19" xfId="0" applyFont="1" applyBorder="1" applyAlignment="1">
      <alignment horizontal="center" wrapText="1"/>
    </xf>
    <xf numFmtId="0" fontId="36" fillId="8" borderId="49" xfId="0" applyFont="1" applyFill="1" applyBorder="1" applyAlignment="1">
      <alignment horizontal="center" vertical="center" wrapText="1"/>
    </xf>
    <xf numFmtId="0" fontId="36" fillId="8" borderId="23" xfId="0" applyFont="1" applyFill="1" applyBorder="1" applyAlignment="1">
      <alignment horizontal="center" vertical="center" wrapText="1"/>
    </xf>
    <xf numFmtId="0" fontId="36" fillId="8" borderId="10" xfId="0" applyFont="1" applyFill="1" applyBorder="1" applyAlignment="1">
      <alignment horizontal="center" vertical="center" wrapText="1"/>
    </xf>
    <xf numFmtId="0" fontId="36" fillId="8" borderId="44" xfId="0" applyFont="1" applyFill="1" applyBorder="1" applyAlignment="1">
      <alignment horizontal="center" vertical="center" wrapText="1"/>
    </xf>
    <xf numFmtId="3" fontId="36" fillId="8" borderId="7" xfId="0" applyNumberFormat="1" applyFont="1" applyFill="1" applyBorder="1" applyAlignment="1">
      <alignment horizontal="center" vertical="center" wrapText="1"/>
    </xf>
    <xf numFmtId="3" fontId="36" fillId="8" borderId="50" xfId="0" applyNumberFormat="1" applyFont="1" applyFill="1" applyBorder="1" applyAlignment="1">
      <alignment horizontal="center" vertical="center" wrapText="1"/>
    </xf>
    <xf numFmtId="0" fontId="13" fillId="0" borderId="24"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19" fillId="0" borderId="24" xfId="0" applyFont="1" applyBorder="1" applyAlignment="1">
      <alignment vertical="center" wrapText="1"/>
    </xf>
    <xf numFmtId="0" fontId="19" fillId="10" borderId="24" xfId="0" applyFont="1" applyFill="1" applyBorder="1" applyAlignment="1">
      <alignment horizontal="center" vertical="center" wrapText="1"/>
    </xf>
    <xf numFmtId="0" fontId="0" fillId="10" borderId="25" xfId="0" applyFill="1" applyBorder="1" applyAlignment="1">
      <alignment horizontal="center" vertical="center" wrapText="1"/>
    </xf>
    <xf numFmtId="0" fontId="0" fillId="10" borderId="26" xfId="0" applyFill="1" applyBorder="1" applyAlignment="1">
      <alignment horizontal="center" vertical="center" wrapText="1"/>
    </xf>
    <xf numFmtId="0" fontId="19" fillId="4" borderId="24" xfId="0" applyFont="1" applyFill="1" applyBorder="1" applyAlignment="1">
      <alignment vertical="center" wrapText="1"/>
    </xf>
    <xf numFmtId="0" fontId="0" fillId="4" borderId="25" xfId="0" applyFill="1" applyBorder="1" applyAlignment="1">
      <alignment vertical="center" wrapText="1"/>
    </xf>
    <xf numFmtId="0" fontId="0" fillId="4" borderId="26" xfId="0" applyFill="1" applyBorder="1" applyAlignment="1">
      <alignment vertical="center" wrapText="1"/>
    </xf>
    <xf numFmtId="0" fontId="22" fillId="0" borderId="12" xfId="0" applyFont="1" applyBorder="1" applyAlignment="1">
      <alignment horizontal="center" vertical="center"/>
    </xf>
    <xf numFmtId="0" fontId="22" fillId="0" borderId="20" xfId="0" applyFont="1" applyBorder="1" applyAlignment="1">
      <alignment horizontal="center" vertical="center"/>
    </xf>
    <xf numFmtId="0" fontId="22" fillId="0" borderId="19" xfId="0" applyFont="1" applyBorder="1" applyAlignment="1">
      <alignment horizontal="center" vertical="center"/>
    </xf>
    <xf numFmtId="0" fontId="20" fillId="10" borderId="12" xfId="0" applyFont="1" applyFill="1" applyBorder="1" applyAlignment="1">
      <alignment horizontal="center" vertical="center"/>
    </xf>
    <xf numFmtId="0" fontId="20" fillId="10" borderId="20" xfId="0" applyFont="1" applyFill="1" applyBorder="1" applyAlignment="1">
      <alignment horizontal="center" vertical="center"/>
    </xf>
    <xf numFmtId="0" fontId="20" fillId="10" borderId="19" xfId="0" applyFont="1" applyFill="1" applyBorder="1" applyAlignment="1">
      <alignment horizontal="center" vertical="center"/>
    </xf>
    <xf numFmtId="0" fontId="19" fillId="0" borderId="24" xfId="0" applyFont="1" applyBorder="1" applyAlignment="1">
      <alignment wrapText="1"/>
    </xf>
    <xf numFmtId="0" fontId="0" fillId="0" borderId="25" xfId="0" applyBorder="1" applyAlignment="1">
      <alignment wrapText="1"/>
    </xf>
    <xf numFmtId="0" fontId="0" fillId="0" borderId="26" xfId="0" applyBorder="1" applyAlignment="1">
      <alignment wrapText="1"/>
    </xf>
    <xf numFmtId="0" fontId="21" fillId="0" borderId="12" xfId="0" applyFont="1" applyBorder="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center" vertical="center"/>
    </xf>
    <xf numFmtId="0" fontId="0" fillId="0" borderId="3" xfId="0" applyBorder="1" applyAlignment="1">
      <alignment horizontal="center" wrapText="1"/>
    </xf>
    <xf numFmtId="0" fontId="25" fillId="0" borderId="4" xfId="0" applyFont="1" applyFill="1" applyBorder="1" applyAlignment="1">
      <alignment horizontal="center" wrapText="1"/>
    </xf>
    <xf numFmtId="0" fontId="25" fillId="0" borderId="2" xfId="0" applyFont="1" applyFill="1" applyBorder="1" applyAlignment="1">
      <alignment horizontal="center" wrapText="1"/>
    </xf>
    <xf numFmtId="0" fontId="25" fillId="0" borderId="13" xfId="0" applyFont="1" applyFill="1" applyBorder="1" applyAlignment="1">
      <alignment horizontal="center"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0" fillId="0" borderId="13" xfId="0" applyBorder="1" applyAlignment="1">
      <alignment horizontal="center" vertical="top" wrapText="1"/>
    </xf>
    <xf numFmtId="0" fontId="0" fillId="0" borderId="4" xfId="0" applyBorder="1" applyAlignment="1">
      <alignment horizontal="center" wrapText="1"/>
    </xf>
    <xf numFmtId="0" fontId="0" fillId="0" borderId="2" xfId="0" applyBorder="1" applyAlignment="1">
      <alignment horizontal="center" wrapText="1"/>
    </xf>
    <xf numFmtId="0" fontId="0" fillId="0" borderId="13" xfId="0" applyBorder="1" applyAlignment="1">
      <alignment horizontal="center" wrapText="1"/>
    </xf>
    <xf numFmtId="0" fontId="25" fillId="0" borderId="10" xfId="0" applyFont="1" applyFill="1" applyBorder="1" applyAlignment="1">
      <alignment horizontal="left" vertical="top" wrapText="1"/>
    </xf>
    <xf numFmtId="0" fontId="25" fillId="0" borderId="5" xfId="0" applyFont="1" applyFill="1" applyBorder="1" applyAlignment="1">
      <alignment horizontal="left" vertical="top" wrapText="1"/>
    </xf>
    <xf numFmtId="0" fontId="0" fillId="0" borderId="4"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25" fillId="0" borderId="1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0" fillId="0" borderId="4" xfId="0" applyFill="1" applyBorder="1" applyAlignment="1">
      <alignment horizontal="center" wrapText="1"/>
    </xf>
    <xf numFmtId="0" fontId="0" fillId="0" borderId="2" xfId="0" applyFill="1" applyBorder="1" applyAlignment="1">
      <alignment horizontal="center" wrapText="1"/>
    </xf>
    <xf numFmtId="0" fontId="0" fillId="0" borderId="13" xfId="0" applyFill="1" applyBorder="1" applyAlignment="1">
      <alignment horizontal="center" wrapText="1"/>
    </xf>
    <xf numFmtId="0" fontId="55" fillId="0" borderId="5" xfId="4" applyBorder="1" applyAlignment="1">
      <alignment horizontal="left" vertical="center"/>
    </xf>
    <xf numFmtId="0" fontId="55" fillId="0" borderId="4" xfId="4" applyBorder="1" applyAlignment="1">
      <alignment horizontal="left" vertical="center"/>
    </xf>
    <xf numFmtId="0" fontId="56" fillId="0" borderId="1" xfId="0" applyFont="1" applyBorder="1" applyAlignment="1">
      <alignment horizontal="center" vertical="center"/>
    </xf>
    <xf numFmtId="0" fontId="57" fillId="0" borderId="21" xfId="0" applyFont="1" applyBorder="1" applyAlignment="1">
      <alignment horizontal="left" vertical="center" wrapText="1"/>
    </xf>
    <xf numFmtId="0" fontId="57" fillId="0" borderId="22" xfId="0" applyFont="1" applyBorder="1" applyAlignment="1">
      <alignment horizontal="left" vertical="center"/>
    </xf>
    <xf numFmtId="0" fontId="57" fillId="0" borderId="23" xfId="0" applyFont="1" applyBorder="1" applyAlignment="1">
      <alignment horizontal="left" vertical="center"/>
    </xf>
  </cellXfs>
  <cellStyles count="5">
    <cellStyle name="Lien hypertexte" xfId="4" builtinId="8"/>
    <cellStyle name="Milliers" xfId="3" builtinId="3"/>
    <cellStyle name="Monétaire" xfId="2" builtinId="4"/>
    <cellStyle name="Normal" xfId="0" builtinId="0"/>
    <cellStyle name="Pourcentage" xfId="1" builtinId="5"/>
  </cellStyles>
  <dxfs count="0"/>
  <tableStyles count="0" defaultTableStyle="TableStyleMedium9" defaultPivotStyle="PivotStyleLight16"/>
  <colors>
    <mruColors>
      <color rgb="FFC4D79B"/>
      <color rgb="FFF2DCDB"/>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r-FR"/>
              <a:t>Répartition du montant total éligible demandé à la DGOS, n'incluant</a:t>
            </a:r>
            <a:r>
              <a:rPr lang="fr-FR" baseline="0"/>
              <a:t> pas les dépenses couvertes par un cofinancement obtenu, </a:t>
            </a:r>
            <a:r>
              <a:rPr lang="fr-FR"/>
              <a:t>par titre</a:t>
            </a:r>
          </a:p>
        </c:rich>
      </c:tx>
      <c:layout>
        <c:manualLayout>
          <c:xMode val="edge"/>
          <c:yMode val="edge"/>
          <c:x val="0.13868643713588508"/>
          <c:y val="1.931543879600938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16B-402E-87FC-CA07AD51D40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16B-402E-87FC-CA07AD51D40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516B-402E-87FC-CA07AD51D40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'AAP-DGOS_GBudget'!$A$106:$A$108</c:f>
              <c:strCache>
                <c:ptCount val="3"/>
                <c:pt idx="0">
                  <c:v>Part des dépenses de personnel (Titre I) dans le montant total éligible demandé à la DGOS</c:v>
                </c:pt>
                <c:pt idx="1">
                  <c:v>Part des dépenses à  caractère médical (Titre II) dans le montant total éligible demandé à la DGOS</c:v>
                </c:pt>
                <c:pt idx="2">
                  <c:v>Part des dépenses à caractère hôtelier et général (Titre III) dans le montant total éligible demandé à la DGOS</c:v>
                </c:pt>
              </c:strCache>
            </c:strRef>
          </c:cat>
          <c:val>
            <c:numRef>
              <c:f>'AAP-DGOS_GBudget'!$B$106:$B$108</c:f>
              <c:numCache>
                <c:formatCode>0%</c:formatCode>
                <c:ptCount val="3"/>
                <c:pt idx="0">
                  <c:v>0</c:v>
                </c:pt>
                <c:pt idx="1">
                  <c:v>0</c:v>
                </c:pt>
                <c:pt idx="2">
                  <c:v>0</c:v>
                </c:pt>
              </c:numCache>
            </c:numRef>
          </c:val>
          <c:extLst>
            <c:ext xmlns:c16="http://schemas.microsoft.com/office/drawing/2014/chart" uri="{C3380CC4-5D6E-409C-BE32-E72D297353CC}">
              <c16:uniqueId val="{00000006-516B-402E-87FC-CA07AD51D405}"/>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r-FR"/>
              <a:t>Répartition du montant total éligible demandé à la DGOS, n'incluant</a:t>
            </a:r>
            <a:r>
              <a:rPr lang="fr-FR" baseline="0"/>
              <a:t> pas les dépenses couvertes par un cofinancement obtenu, </a:t>
            </a:r>
            <a:r>
              <a:rPr lang="fr-FR"/>
              <a:t>par titre</a:t>
            </a:r>
          </a:p>
        </c:rich>
      </c:tx>
      <c:layout>
        <c:manualLayout>
          <c:xMode val="edge"/>
          <c:yMode val="edge"/>
          <c:x val="0.13868643713588508"/>
          <c:y val="1.931543879600938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B82E-47E7-ADA1-09AB965E6F70}"/>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B82E-47E7-ADA1-09AB965E6F70}"/>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B82E-47E7-ADA1-09AB965E6F7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Exemple!$A$112:$A$114</c:f>
              <c:strCache>
                <c:ptCount val="3"/>
                <c:pt idx="0">
                  <c:v>Part des dépenses de personnel (Titre I) dans le montant total éligible demandé à la DGOS</c:v>
                </c:pt>
                <c:pt idx="1">
                  <c:v>Part des dépenses à  caractère médical (Titre II) dans le montant total éligible demandé à la DGOS</c:v>
                </c:pt>
                <c:pt idx="2">
                  <c:v>Part des dépenses à caractère hôtelier et général (Titre III) dans le montant total éligible demandé à la DGOS</c:v>
                </c:pt>
              </c:strCache>
            </c:strRef>
          </c:cat>
          <c:val>
            <c:numRef>
              <c:f>Exemple!$B$112:$B$114</c:f>
              <c:numCache>
                <c:formatCode>0%</c:formatCode>
                <c:ptCount val="3"/>
                <c:pt idx="0">
                  <c:v>0.54437203981320859</c:v>
                </c:pt>
                <c:pt idx="1">
                  <c:v>0.28281140122008219</c:v>
                </c:pt>
                <c:pt idx="2">
                  <c:v>0.17281655896670925</c:v>
                </c:pt>
              </c:numCache>
            </c:numRef>
          </c:val>
          <c:extLst>
            <c:ext xmlns:c16="http://schemas.microsoft.com/office/drawing/2014/chart" uri="{C3380CC4-5D6E-409C-BE32-E72D297353CC}">
              <c16:uniqueId val="{00000006-B82E-47E7-ADA1-09AB965E6F70}"/>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299357</xdr:colOff>
      <xdr:row>91</xdr:row>
      <xdr:rowOff>149678</xdr:rowOff>
    </xdr:from>
    <xdr:to>
      <xdr:col>5</xdr:col>
      <xdr:colOff>34419</xdr:colOff>
      <xdr:row>113</xdr:row>
      <xdr:rowOff>62112</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a:extLst>
            <a:ext uri="{FF2B5EF4-FFF2-40B4-BE49-F238E27FC236}">
              <a16:creationId xmlns:a16="http://schemas.microsoft.com/office/drawing/2014/main" id="{00000000-0008-0000-0100-000003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a:extLst>
            <a:ext uri="{FF2B5EF4-FFF2-40B4-BE49-F238E27FC236}">
              <a16:creationId xmlns:a16="http://schemas.microsoft.com/office/drawing/2014/main" id="{00000000-0008-0000-0100-000005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a:extLst>
            <a:ext uri="{FF2B5EF4-FFF2-40B4-BE49-F238E27FC236}">
              <a16:creationId xmlns:a16="http://schemas.microsoft.com/office/drawing/2014/main" id="{00000000-0008-0000-0100-000006000000}"/>
            </a:ext>
          </a:extLst>
        </xdr:cNvPr>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a:extLst>
            <a:ext uri="{FF2B5EF4-FFF2-40B4-BE49-F238E27FC236}">
              <a16:creationId xmlns:a16="http://schemas.microsoft.com/office/drawing/2014/main" id="{00000000-0008-0000-0100-000007000000}"/>
            </a:ext>
          </a:extLst>
        </xdr:cNvPr>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299357</xdr:colOff>
      <xdr:row>97</xdr:row>
      <xdr:rowOff>149678</xdr:rowOff>
    </xdr:from>
    <xdr:to>
      <xdr:col>5</xdr:col>
      <xdr:colOff>34419</xdr:colOff>
      <xdr:row>119</xdr:row>
      <xdr:rowOff>62112</xdr:rowOff>
    </xdr:to>
    <xdr:graphicFrame macro="">
      <xdr:nvGraphicFramePr>
        <xdr:cNvPr id="2" name="Graphique 1">
          <a:extLst>
            <a:ext uri="{FF2B5EF4-FFF2-40B4-BE49-F238E27FC236}">
              <a16:creationId xmlns:a16="http://schemas.microsoft.com/office/drawing/2014/main" id="{C71075F3-19EF-4F92-81FF-062C881A9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5" dT="2024-07-09T09:15:24.94" personId="{00000000-0000-0000-0000-000000000000}" id="{1C3C4E06-D7C7-4956-BE6B-843E25B8F074}">
    <text>Durée total projet : Durée en mois entre le succès à l’AAP et la publication des résultats.
Durée suivi : délai entre l'inclusion du patient et la dernière visite de suivi</text>
  </threadedComment>
  <threadedComment ref="A68" dT="2024-07-09T14:16:19.73" personId="{00000000-0000-0000-0000-000000000000}" id="{8A21AAAC-2C2F-4B53-8174-E88042228049}">
    <text>Ces dépenses doivent être engagées sous forme de location ou crédit bail</text>
  </threadedComment>
  <threadedComment ref="A76" dT="2024-06-11T13:24:28.78" personId="{00000000-0000-0000-0000-000000000000}" id="{B060D369-0C99-4519-8D81-A1D61C68372E}">
    <text>Une ligne par type de produit. Ces dépenses doivent être engagées sous forme de location ou crédit bail (voir FAQ)</text>
  </threadedComment>
  <threadedComment ref="A88" dT="2024-06-11T14:37:51.87" personId="{00000000-0000-0000-0000-000000000000}" id="{F5F2702A-2C01-49E5-ABAE-87E744FDDA8E}">
    <text>Une ligne par catégorie de prestation (transport, repas, hébergement) avec prix unitaire (A) et volume (B)</text>
  </threadedComment>
  <threadedComment ref="A90" dT="2024-06-11T14:39:29.90" personId="{00000000-0000-0000-0000-000000000000}" id="{1574DFA6-FCB0-4BDF-9DC2-DD84B1010CB9}">
    <text>Détailler les frais d’organisation de réunions (Une ligne par catégorie de prestation (transport, repas, hébergements…) avec le prix unitaire (A) et le volume (B).</text>
  </threadedComment>
</ThreadedComments>
</file>

<file path=xl/threadedComments/threadedComment2.xml><?xml version="1.0" encoding="utf-8"?>
<ThreadedComments xmlns="http://schemas.microsoft.com/office/spreadsheetml/2018/threadedcomments" xmlns:x="http://schemas.openxmlformats.org/spreadsheetml/2006/main">
  <threadedComment ref="A5" dT="2024-07-09T09:15:24.94" personId="{00000000-0000-0000-0000-000000000000}" id="{BD7841FA-9C31-4265-9437-4D010784D25B}">
    <text>Durée total projet : Durée en mois entre le succès à l’AAP et la publication des résultats.
Durée suivi : délai entre l'inclusion du patient et la dernière visite de suivi</text>
  </threadedComment>
  <threadedComment ref="A79" dT="2024-06-11T13:24:28.78" personId="{00000000-0000-0000-0000-000000000000}" id="{A375FA8D-6221-4BCA-A10F-B9BABA2DFD72}">
    <text>Une ligne par type de produit. Ces dépenses doivent être engagées sous forme de location ou crédit bail (voir FAQ)</text>
  </threadedComment>
  <threadedComment ref="A80" dT="2024-06-11T13:24:28.78" personId="{00000000-0000-0000-0000-000000000000}" id="{D469A581-8062-4DF9-90DD-ED8839189AB1}">
    <text>Une ligne par type de produit. Ces dépenses doivent être engagées sous forme de location ou crédit bail (voir FAQ)</text>
  </threadedComment>
  <threadedComment ref="A94" dT="2024-06-11T14:37:51.87" personId="{00000000-0000-0000-0000-000000000000}" id="{E2EFAA21-1CB2-43E4-AD4C-DAAEBEB6231E}">
    <text>Une ligne par catégorie de prestation (transport, repas, hébergement) avec prix unitaire (A) et volume (B)</text>
  </threadedComment>
  <threadedComment ref="A96" dT="2024-06-11T14:39:29.90" personId="{00000000-0000-0000-0000-000000000000}" id="{CCDEF291-42B8-4998-97A4-00BB9CA86360}">
    <text>Détailler les frais d’organisation de réunions (Une ligne par catégorie de prestation (transport, repas, hébergements…) avec le prix unitaire (A) et le volume (B).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microsoft.com/office/2017/10/relationships/threadedComment" Target="../threadedComments/threadedComment2.xml"/><Relationship Id="rId2" Type="http://schemas.openxmlformats.org/officeDocument/2006/relationships/hyperlink" Target="mailto:nom-prenom-nom.prenom@email.fr%20-%2006.23.23.23.23" TargetMode="External"/><Relationship Id="rId1" Type="http://schemas.openxmlformats.org/officeDocument/2006/relationships/hyperlink" Target="mailto:nom-prenom-nom.prenom@email.fr%20-%2006.22.22.22.22"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24558-ADE2-46F2-AD88-82358A39AC4B}">
  <sheetPr>
    <tabColor rgb="FFFFC000"/>
  </sheetPr>
  <dimension ref="B2:B5"/>
  <sheetViews>
    <sheetView tabSelected="1" workbookViewId="0">
      <selection activeCell="B12" sqref="B12"/>
    </sheetView>
  </sheetViews>
  <sheetFormatPr defaultColWidth="11.42578125" defaultRowHeight="15"/>
  <cols>
    <col min="2" max="2" width="60.42578125" customWidth="1"/>
  </cols>
  <sheetData>
    <row r="2" spans="2:2" ht="18.75">
      <c r="B2" s="199" t="s">
        <v>0</v>
      </c>
    </row>
    <row r="3" spans="2:2" ht="30">
      <c r="B3" s="198" t="s">
        <v>1</v>
      </c>
    </row>
    <row r="4" spans="2:2" ht="30">
      <c r="B4" s="198" t="s">
        <v>2</v>
      </c>
    </row>
    <row r="5" spans="2:2" ht="30">
      <c r="B5" s="198" t="s">
        <v>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2EA37-9D8E-4478-80C2-AA457F8BE115}">
  <sheetPr>
    <tabColor rgb="FF00B050"/>
  </sheetPr>
  <dimension ref="A2:D39"/>
  <sheetViews>
    <sheetView topLeftCell="A6" workbookViewId="0">
      <selection activeCell="C34" sqref="C34"/>
    </sheetView>
  </sheetViews>
  <sheetFormatPr defaultColWidth="11.42578125" defaultRowHeight="15"/>
  <cols>
    <col min="2" max="2" width="60.42578125" customWidth="1"/>
    <col min="3" max="3" width="122.7109375" customWidth="1"/>
  </cols>
  <sheetData>
    <row r="2" spans="2:3" ht="18.75">
      <c r="B2" s="151" t="s">
        <v>4</v>
      </c>
      <c r="C2" s="151" t="s">
        <v>5</v>
      </c>
    </row>
    <row r="3" spans="2:3" ht="180">
      <c r="B3" s="152" t="s">
        <v>6</v>
      </c>
      <c r="C3" s="153" t="s">
        <v>7</v>
      </c>
    </row>
    <row r="4" spans="2:3">
      <c r="B4" s="154" t="s">
        <v>8</v>
      </c>
      <c r="C4" s="155" t="s">
        <v>9</v>
      </c>
    </row>
    <row r="5" spans="2:3">
      <c r="B5" s="156" t="s">
        <v>10</v>
      </c>
      <c r="C5" s="155" t="s">
        <v>11</v>
      </c>
    </row>
    <row r="6" spans="2:3" ht="33" customHeight="1">
      <c r="B6" s="157" t="s">
        <v>12</v>
      </c>
      <c r="C6" s="153" t="s">
        <v>13</v>
      </c>
    </row>
    <row r="7" spans="2:3" ht="135">
      <c r="B7" s="157" t="s">
        <v>14</v>
      </c>
      <c r="C7" s="153" t="s">
        <v>15</v>
      </c>
    </row>
    <row r="8" spans="2:3" ht="75">
      <c r="B8" s="157" t="s">
        <v>16</v>
      </c>
      <c r="C8" s="153" t="s">
        <v>17</v>
      </c>
    </row>
    <row r="9" spans="2:3" ht="92.25" customHeight="1">
      <c r="B9" s="171" t="s">
        <v>18</v>
      </c>
      <c r="C9" s="161" t="s">
        <v>19</v>
      </c>
    </row>
    <row r="10" spans="2:3" ht="105">
      <c r="B10" s="158" t="s">
        <v>20</v>
      </c>
      <c r="C10" s="153" t="s">
        <v>21</v>
      </c>
    </row>
    <row r="11" spans="2:3" ht="180">
      <c r="B11" s="157" t="s">
        <v>22</v>
      </c>
      <c r="C11" s="153" t="s">
        <v>23</v>
      </c>
    </row>
    <row r="12" spans="2:3" ht="45">
      <c r="B12" s="158" t="s">
        <v>24</v>
      </c>
      <c r="C12" s="153" t="s">
        <v>25</v>
      </c>
    </row>
    <row r="13" spans="2:3" ht="30">
      <c r="B13" s="157" t="s">
        <v>26</v>
      </c>
      <c r="C13" s="153" t="s">
        <v>27</v>
      </c>
    </row>
    <row r="14" spans="2:3" ht="105">
      <c r="B14" s="159" t="s">
        <v>28</v>
      </c>
      <c r="C14" s="153" t="s">
        <v>29</v>
      </c>
    </row>
    <row r="15" spans="2:3" ht="105">
      <c r="B15" s="159" t="s">
        <v>30</v>
      </c>
      <c r="C15" s="153" t="s">
        <v>31</v>
      </c>
    </row>
    <row r="16" spans="2:3" ht="105">
      <c r="B16" s="159" t="s">
        <v>32</v>
      </c>
      <c r="C16" s="153" t="s">
        <v>31</v>
      </c>
    </row>
    <row r="17" spans="2:3" ht="45">
      <c r="B17" s="160" t="s">
        <v>33</v>
      </c>
      <c r="C17" s="161" t="s">
        <v>34</v>
      </c>
    </row>
    <row r="18" spans="2:3" ht="135">
      <c r="B18" s="162" t="s">
        <v>35</v>
      </c>
      <c r="C18" s="161" t="s">
        <v>36</v>
      </c>
    </row>
    <row r="19" spans="2:3" ht="75">
      <c r="B19" s="170" t="s">
        <v>37</v>
      </c>
      <c r="C19" s="153" t="s">
        <v>38</v>
      </c>
    </row>
    <row r="20" spans="2:3" ht="75">
      <c r="B20" s="158" t="s">
        <v>39</v>
      </c>
      <c r="C20" s="153" t="s">
        <v>40</v>
      </c>
    </row>
    <row r="21" spans="2:3" ht="75">
      <c r="B21" s="158" t="s">
        <v>41</v>
      </c>
      <c r="C21" s="153" t="s">
        <v>42</v>
      </c>
    </row>
    <row r="22" spans="2:3" ht="105">
      <c r="B22" s="158" t="s">
        <v>43</v>
      </c>
      <c r="C22" s="153" t="s">
        <v>44</v>
      </c>
    </row>
    <row r="23" spans="2:3" ht="105">
      <c r="B23" s="157" t="s">
        <v>45</v>
      </c>
      <c r="C23" s="153" t="s">
        <v>46</v>
      </c>
    </row>
    <row r="24" spans="2:3" ht="45">
      <c r="B24" s="157" t="s">
        <v>47</v>
      </c>
      <c r="C24" s="161" t="s">
        <v>48</v>
      </c>
    </row>
    <row r="25" spans="2:3" ht="45">
      <c r="B25" s="157" t="s">
        <v>49</v>
      </c>
      <c r="C25" s="153" t="s">
        <v>50</v>
      </c>
    </row>
    <row r="26" spans="2:3" ht="60">
      <c r="B26" s="165" t="s">
        <v>51</v>
      </c>
      <c r="C26" s="153" t="s">
        <v>52</v>
      </c>
    </row>
    <row r="27" spans="2:3" ht="45">
      <c r="B27" s="164" t="s">
        <v>53</v>
      </c>
      <c r="C27" s="130" t="s">
        <v>54</v>
      </c>
    </row>
    <row r="28" spans="2:3" ht="75">
      <c r="B28" s="165" t="s">
        <v>55</v>
      </c>
      <c r="C28" s="163" t="s">
        <v>56</v>
      </c>
    </row>
    <row r="29" spans="2:3" ht="60">
      <c r="B29" s="164" t="s">
        <v>57</v>
      </c>
      <c r="C29" s="163" t="s">
        <v>58</v>
      </c>
    </row>
    <row r="30" spans="2:3" ht="45">
      <c r="B30" s="165" t="s">
        <v>59</v>
      </c>
      <c r="C30" s="163" t="s">
        <v>54</v>
      </c>
    </row>
    <row r="31" spans="2:3" ht="30">
      <c r="B31" s="165" t="s">
        <v>60</v>
      </c>
      <c r="C31" s="163" t="s">
        <v>61</v>
      </c>
    </row>
    <row r="32" spans="2:3" ht="30">
      <c r="B32" s="165" t="s">
        <v>62</v>
      </c>
      <c r="C32" s="163" t="s">
        <v>63</v>
      </c>
    </row>
    <row r="33" spans="1:4">
      <c r="A33" s="150"/>
      <c r="B33" s="168"/>
      <c r="C33" s="167"/>
      <c r="D33" s="150"/>
    </row>
    <row r="34" spans="1:4" ht="90">
      <c r="B34" s="165" t="s">
        <v>64</v>
      </c>
      <c r="C34" s="153" t="s">
        <v>65</v>
      </c>
    </row>
    <row r="35" spans="1:4" ht="30">
      <c r="B35" s="61" t="s">
        <v>66</v>
      </c>
      <c r="C35" s="163" t="s">
        <v>67</v>
      </c>
    </row>
    <row r="36" spans="1:4">
      <c r="A36" s="150"/>
      <c r="B36" s="167"/>
      <c r="C36" s="167"/>
    </row>
    <row r="37" spans="1:4" ht="60">
      <c r="B37" s="153" t="s">
        <v>68</v>
      </c>
      <c r="C37" s="163" t="s">
        <v>69</v>
      </c>
    </row>
    <row r="38" spans="1:4" ht="30">
      <c r="B38" s="166" t="s">
        <v>70</v>
      </c>
      <c r="C38" s="163" t="s">
        <v>71</v>
      </c>
    </row>
    <row r="39" spans="1:4">
      <c r="B39" s="166" t="s">
        <v>72</v>
      </c>
      <c r="C39" s="163" t="s">
        <v>73</v>
      </c>
    </row>
  </sheetData>
  <dataValidations count="1">
    <dataValidation allowBlank="1" showInputMessage="1" showErrorMessage="1" prompt="Ne RIEN saisir dans ces cellules" sqref="B32:B33" xr:uid="{591EF9A3-AFC6-4DE5-8CB4-364D0AE54817}"/>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O319"/>
  <sheetViews>
    <sheetView zoomScale="80" zoomScaleNormal="80" zoomScaleSheetLayoutView="90" zoomScalePageLayoutView="70" workbookViewId="0">
      <selection activeCell="D5" sqref="D5"/>
    </sheetView>
  </sheetViews>
  <sheetFormatPr defaultColWidth="11.42578125" defaultRowHeight="14.25"/>
  <cols>
    <col min="1" max="1" width="68.85546875" style="70" customWidth="1"/>
    <col min="2" max="2" width="91.28515625" style="70" customWidth="1"/>
    <col min="3" max="3" width="28.7109375" style="72" customWidth="1"/>
    <col min="4" max="4" width="28.7109375" style="73" customWidth="1"/>
    <col min="5" max="5" width="28.7109375" style="72" customWidth="1"/>
    <col min="6" max="7" width="15.140625" style="69" customWidth="1"/>
    <col min="8" max="15" width="11.42578125" style="69"/>
    <col min="16" max="16384" width="11.42578125" style="70"/>
  </cols>
  <sheetData>
    <row r="1" spans="1:6" ht="110.25" customHeight="1" thickBot="1">
      <c r="A1" s="227" t="s">
        <v>74</v>
      </c>
      <c r="B1" s="228"/>
      <c r="C1" s="228"/>
      <c r="D1" s="228"/>
      <c r="E1" s="229"/>
    </row>
    <row r="2" spans="1:6" ht="22.5" customHeight="1" thickBot="1">
      <c r="A2" s="71" t="s">
        <v>75</v>
      </c>
      <c r="B2" s="127" t="s">
        <v>8</v>
      </c>
    </row>
    <row r="3" spans="1:6" ht="23.25" customHeight="1" thickBot="1">
      <c r="A3" s="74" t="s">
        <v>76</v>
      </c>
      <c r="B3" s="75"/>
      <c r="C3" s="76"/>
      <c r="D3" s="77"/>
      <c r="E3" s="76"/>
    </row>
    <row r="4" spans="1:6" ht="36.75" customHeight="1" thickBot="1">
      <c r="A4" s="68" t="s">
        <v>10</v>
      </c>
      <c r="B4" s="78"/>
      <c r="C4" s="132" t="str">
        <f>IF(ISBLANK(B3),"",IF(ISBLANK(B4),"Donnée obligatoire",""))</f>
        <v/>
      </c>
      <c r="D4" s="79"/>
      <c r="E4" s="79"/>
    </row>
    <row r="5" spans="1:6" ht="36.75" customHeight="1">
      <c r="A5" s="110" t="s">
        <v>12</v>
      </c>
      <c r="B5" s="80"/>
      <c r="C5" s="132" t="str">
        <f>IF(ISBLANK(B3),"",IF(ISBLANK(B5),"Donnée obligatoire",""))</f>
        <v/>
      </c>
      <c r="D5" s="81"/>
      <c r="E5" s="81"/>
    </row>
    <row r="6" spans="1:6" ht="36.75" customHeight="1">
      <c r="A6" s="110" t="s">
        <v>77</v>
      </c>
      <c r="B6" s="195"/>
      <c r="C6" s="132" t="str">
        <f>IF(ISBLANK(B3),"",IF(ISBLANK(B6),"Donnée obligatoire (si inclusion)",""))</f>
        <v/>
      </c>
      <c r="D6" s="82"/>
      <c r="E6" s="82"/>
    </row>
    <row r="7" spans="1:6" ht="36.75" customHeight="1">
      <c r="A7" s="110" t="s">
        <v>78</v>
      </c>
      <c r="B7" s="231"/>
      <c r="C7" s="232"/>
      <c r="D7" s="232"/>
      <c r="E7" s="232"/>
      <c r="F7" s="132" t="str">
        <f>IF(ISBLANK(B3),"",IF(ISBLANK(B7),"Donnée obligatoire",""))</f>
        <v/>
      </c>
    </row>
    <row r="8" spans="1:6" ht="42" customHeight="1">
      <c r="A8" s="110" t="s">
        <v>14</v>
      </c>
      <c r="B8" s="233"/>
      <c r="C8" s="234"/>
      <c r="D8" s="234"/>
      <c r="E8" s="235"/>
      <c r="F8" s="132" t="str">
        <f>IF(ISBLANK(B3),"",IF(ISBLANK(B8),"Donnée obligatoire (voir commentaire en A8)",""))</f>
        <v/>
      </c>
    </row>
    <row r="9" spans="1:6" ht="80.25" customHeight="1">
      <c r="A9" s="110" t="s">
        <v>16</v>
      </c>
      <c r="B9" s="233"/>
      <c r="C9" s="234"/>
      <c r="D9" s="234"/>
      <c r="E9" s="235"/>
      <c r="F9" s="132" t="str">
        <f>IF(ISBLANK(B3),"",IF(ISBLANK(B9),"Donnée recommandée (voir commentaire en A9)",""))</f>
        <v/>
      </c>
    </row>
    <row r="10" spans="1:6" ht="36.75" customHeight="1">
      <c r="A10" s="236" t="str">
        <f xml:space="preserve"> RappelData!B9</f>
        <v/>
      </c>
      <c r="B10" s="236"/>
      <c r="C10" s="236"/>
      <c r="D10" s="236"/>
      <c r="E10" s="236"/>
      <c r="F10" s="83"/>
    </row>
    <row r="11" spans="1:6" ht="43.5" customHeight="1" thickBot="1">
      <c r="A11" s="237" t="s">
        <v>79</v>
      </c>
      <c r="B11" s="238"/>
      <c r="C11" s="238"/>
      <c r="D11" s="238"/>
      <c r="E11" s="238"/>
    </row>
    <row r="12" spans="1:6" ht="37.5" customHeight="1" thickBot="1">
      <c r="A12" s="239" t="s">
        <v>80</v>
      </c>
      <c r="B12" s="240"/>
      <c r="C12" s="240"/>
      <c r="D12" s="240"/>
      <c r="E12" s="241"/>
    </row>
    <row r="13" spans="1:6" ht="21" thickBot="1">
      <c r="A13" s="107"/>
      <c r="B13" s="107"/>
      <c r="C13" s="108"/>
      <c r="D13" s="109"/>
      <c r="E13" s="108"/>
    </row>
    <row r="14" spans="1:6" ht="52.5" customHeight="1" thickBot="1">
      <c r="A14" s="242" t="s">
        <v>81</v>
      </c>
      <c r="B14" s="243"/>
      <c r="C14" s="243"/>
      <c r="D14" s="243"/>
      <c r="E14" s="244"/>
    </row>
    <row r="15" spans="1:6" ht="15">
      <c r="A15" s="1"/>
      <c r="B15" s="2"/>
      <c r="C15" s="12"/>
      <c r="D15" s="13"/>
      <c r="E15" s="12"/>
    </row>
    <row r="16" spans="1:6" ht="90.75" customHeight="1">
      <c r="A16" s="230"/>
      <c r="B16" s="230"/>
      <c r="C16" s="230"/>
      <c r="D16" s="230"/>
      <c r="E16" s="230"/>
    </row>
    <row r="17" spans="1:15" s="116" customFormat="1" ht="90" customHeight="1" thickBot="1">
      <c r="A17" s="111" t="s">
        <v>82</v>
      </c>
      <c r="B17" s="111" t="s">
        <v>83</v>
      </c>
      <c r="C17" s="111" t="s">
        <v>24</v>
      </c>
      <c r="D17" s="111" t="s">
        <v>26</v>
      </c>
      <c r="E17" s="114" t="s">
        <v>84</v>
      </c>
      <c r="F17" s="115"/>
      <c r="G17" s="115"/>
      <c r="H17" s="115"/>
      <c r="I17" s="115"/>
      <c r="J17" s="115"/>
      <c r="K17" s="115"/>
      <c r="L17" s="115"/>
      <c r="M17" s="115"/>
      <c r="N17" s="115"/>
      <c r="O17" s="115"/>
    </row>
    <row r="18" spans="1:15" ht="45.75" thickBot="1">
      <c r="A18" s="17" t="s">
        <v>85</v>
      </c>
      <c r="B18" s="136" t="s">
        <v>86</v>
      </c>
      <c r="C18" s="245" t="s">
        <v>87</v>
      </c>
      <c r="D18" s="247" t="s">
        <v>88</v>
      </c>
      <c r="E18" s="249" t="s">
        <v>89</v>
      </c>
    </row>
    <row r="19" spans="1:15" ht="45" customHeight="1" thickBot="1">
      <c r="A19" s="111" t="s">
        <v>90</v>
      </c>
      <c r="B19" s="111" t="s">
        <v>91</v>
      </c>
      <c r="C19" s="246"/>
      <c r="D19" s="248"/>
      <c r="E19" s="250"/>
    </row>
    <row r="20" spans="1:15" ht="19.5" customHeight="1" thickBot="1">
      <c r="A20" s="200" t="s">
        <v>92</v>
      </c>
      <c r="B20" s="226"/>
      <c r="C20" s="186">
        <f>SUM(C21:C27)</f>
        <v>0</v>
      </c>
      <c r="D20" s="134"/>
      <c r="E20" s="175">
        <f>SUM(E21:E27)</f>
        <v>0</v>
      </c>
    </row>
    <row r="21" spans="1:15">
      <c r="A21" s="5"/>
      <c r="B21" s="5"/>
      <c r="C21" s="187"/>
      <c r="D21" s="174"/>
      <c r="E21" s="176">
        <f>C21*D21</f>
        <v>0</v>
      </c>
    </row>
    <row r="22" spans="1:15">
      <c r="A22" s="5"/>
      <c r="B22" s="4"/>
      <c r="C22" s="187"/>
      <c r="D22" s="174"/>
      <c r="E22" s="176">
        <f>C22*D22</f>
        <v>0</v>
      </c>
    </row>
    <row r="23" spans="1:15">
      <c r="A23" s="5"/>
      <c r="B23" s="4"/>
      <c r="C23" s="187"/>
      <c r="D23" s="174"/>
      <c r="E23" s="176">
        <f t="shared" ref="E23:E38" si="0">C23*D23</f>
        <v>0</v>
      </c>
    </row>
    <row r="24" spans="1:15">
      <c r="A24" s="5"/>
      <c r="C24" s="187"/>
      <c r="D24" s="174"/>
      <c r="E24" s="176">
        <f t="shared" si="0"/>
        <v>0</v>
      </c>
    </row>
    <row r="25" spans="1:15">
      <c r="A25" s="5"/>
      <c r="B25" s="4"/>
      <c r="C25" s="187"/>
      <c r="D25" s="174"/>
      <c r="E25" s="176">
        <f t="shared" si="0"/>
        <v>0</v>
      </c>
    </row>
    <row r="26" spans="1:15">
      <c r="A26" s="5"/>
      <c r="B26" s="4"/>
      <c r="C26" s="187"/>
      <c r="D26" s="174"/>
      <c r="E26" s="176">
        <f t="shared" si="0"/>
        <v>0</v>
      </c>
    </row>
    <row r="27" spans="1:15" ht="15" thickBot="1">
      <c r="A27" s="5"/>
      <c r="B27" s="4"/>
      <c r="C27" s="187"/>
      <c r="D27" s="174"/>
      <c r="E27" s="176">
        <f t="shared" si="0"/>
        <v>0</v>
      </c>
    </row>
    <row r="28" spans="1:15" ht="18" customHeight="1" thickBot="1">
      <c r="A28" s="200" t="s">
        <v>30</v>
      </c>
      <c r="B28" s="201"/>
      <c r="C28" s="188">
        <f>SUM(C29:C33)</f>
        <v>0</v>
      </c>
      <c r="D28" s="133"/>
      <c r="E28" s="175">
        <f>SUM(E29:E33)</f>
        <v>0</v>
      </c>
    </row>
    <row r="29" spans="1:15">
      <c r="A29" s="5"/>
      <c r="B29" s="4"/>
      <c r="C29" s="187"/>
      <c r="D29" s="174"/>
      <c r="E29" s="176">
        <f t="shared" si="0"/>
        <v>0</v>
      </c>
    </row>
    <row r="30" spans="1:15">
      <c r="A30" s="5"/>
      <c r="B30" s="4"/>
      <c r="C30" s="187"/>
      <c r="D30" s="174"/>
      <c r="E30" s="176">
        <f t="shared" si="0"/>
        <v>0</v>
      </c>
    </row>
    <row r="31" spans="1:15">
      <c r="A31" s="5"/>
      <c r="B31" s="4"/>
      <c r="C31" s="187"/>
      <c r="D31" s="174"/>
      <c r="E31" s="176">
        <f t="shared" si="0"/>
        <v>0</v>
      </c>
    </row>
    <row r="32" spans="1:15">
      <c r="A32" s="5"/>
      <c r="B32" s="4"/>
      <c r="C32" s="187"/>
      <c r="D32" s="174"/>
      <c r="E32" s="176">
        <f t="shared" si="0"/>
        <v>0</v>
      </c>
    </row>
    <row r="33" spans="1:15" ht="15" thickBot="1">
      <c r="A33" s="5"/>
      <c r="B33" s="4"/>
      <c r="C33" s="187"/>
      <c r="D33" s="174"/>
      <c r="E33" s="176">
        <f t="shared" si="0"/>
        <v>0</v>
      </c>
    </row>
    <row r="34" spans="1:15" ht="18" customHeight="1" thickBot="1">
      <c r="A34" s="200" t="s">
        <v>32</v>
      </c>
      <c r="B34" s="201"/>
      <c r="C34" s="188">
        <f>SUM(C35:C38)</f>
        <v>0</v>
      </c>
      <c r="D34" s="133"/>
      <c r="E34" s="175">
        <f>SUM(E35:E38)</f>
        <v>0</v>
      </c>
    </row>
    <row r="35" spans="1:15">
      <c r="A35" s="5"/>
      <c r="B35" s="4"/>
      <c r="C35" s="187"/>
      <c r="D35" s="174"/>
      <c r="E35" s="176">
        <f t="shared" si="0"/>
        <v>0</v>
      </c>
    </row>
    <row r="36" spans="1:15">
      <c r="A36" s="5"/>
      <c r="B36" s="4"/>
      <c r="C36" s="187"/>
      <c r="D36" s="174"/>
      <c r="E36" s="176">
        <f t="shared" si="0"/>
        <v>0</v>
      </c>
    </row>
    <row r="37" spans="1:15">
      <c r="A37" s="5"/>
      <c r="B37" s="4"/>
      <c r="C37" s="187"/>
      <c r="D37" s="174"/>
      <c r="E37" s="176">
        <f t="shared" si="0"/>
        <v>0</v>
      </c>
    </row>
    <row r="38" spans="1:15">
      <c r="A38" s="5"/>
      <c r="B38" s="4"/>
      <c r="C38" s="187"/>
      <c r="D38" s="174"/>
      <c r="E38" s="176">
        <f t="shared" si="0"/>
        <v>0</v>
      </c>
    </row>
    <row r="39" spans="1:15" ht="18">
      <c r="A39" s="10"/>
      <c r="B39" s="10"/>
      <c r="C39" s="189">
        <f>+C20+C28+C34</f>
        <v>0</v>
      </c>
      <c r="D39" s="10"/>
      <c r="E39" s="143">
        <f>E34+E28+E20</f>
        <v>0</v>
      </c>
    </row>
    <row r="40" spans="1:15" s="116" customFormat="1" ht="90" customHeight="1" thickBot="1">
      <c r="A40" s="111" t="s">
        <v>82</v>
      </c>
      <c r="B40" s="112" t="s">
        <v>83</v>
      </c>
      <c r="C40" s="113" t="s">
        <v>24</v>
      </c>
      <c r="D40" s="113" t="s">
        <v>26</v>
      </c>
      <c r="E40" s="114" t="s">
        <v>84</v>
      </c>
      <c r="F40" s="115"/>
      <c r="G40" s="115"/>
      <c r="H40" s="115"/>
      <c r="I40" s="115"/>
      <c r="J40" s="115"/>
      <c r="K40" s="115"/>
      <c r="L40" s="115"/>
      <c r="M40" s="115"/>
      <c r="N40" s="115"/>
      <c r="O40" s="115"/>
    </row>
    <row r="41" spans="1:15" ht="54" customHeight="1" thickBot="1">
      <c r="A41" s="17" t="s">
        <v>33</v>
      </c>
      <c r="B41" s="136"/>
      <c r="C41" s="245" t="s">
        <v>87</v>
      </c>
      <c r="D41" s="247" t="s">
        <v>88</v>
      </c>
      <c r="E41" s="249" t="s">
        <v>89</v>
      </c>
    </row>
    <row r="42" spans="1:15" ht="60" customHeight="1" thickBot="1">
      <c r="A42" s="111" t="s">
        <v>90</v>
      </c>
      <c r="B42" s="111" t="s">
        <v>93</v>
      </c>
      <c r="C42" s="246"/>
      <c r="D42" s="248"/>
      <c r="E42" s="250"/>
    </row>
    <row r="43" spans="1:15" ht="16.5" customHeight="1" thickBot="1">
      <c r="A43" s="200" t="s">
        <v>94</v>
      </c>
      <c r="B43" s="201"/>
      <c r="C43" s="188">
        <f>+SUM(C44:C46)</f>
        <v>0</v>
      </c>
      <c r="D43" s="135">
        <f>+SUM(D44:D46)</f>
        <v>0</v>
      </c>
      <c r="E43" s="177">
        <f>+SUM(E44:E46)</f>
        <v>0</v>
      </c>
    </row>
    <row r="44" spans="1:15">
      <c r="A44" s="5"/>
      <c r="B44" s="4"/>
      <c r="C44" s="187"/>
      <c r="D44" s="174"/>
      <c r="E44" s="176">
        <f t="shared" ref="E44:E53" si="1">C44*D44</f>
        <v>0</v>
      </c>
    </row>
    <row r="45" spans="1:15">
      <c r="A45" s="5"/>
      <c r="B45" s="4"/>
      <c r="C45" s="187"/>
      <c r="D45" s="174"/>
      <c r="E45" s="176">
        <f t="shared" si="1"/>
        <v>0</v>
      </c>
    </row>
    <row r="46" spans="1:15" ht="15" thickBot="1">
      <c r="A46" s="5"/>
      <c r="B46" s="4"/>
      <c r="C46" s="187"/>
      <c r="D46" s="174"/>
      <c r="E46" s="176">
        <f t="shared" si="1"/>
        <v>0</v>
      </c>
    </row>
    <row r="47" spans="1:15" ht="18" customHeight="1" thickBot="1">
      <c r="A47" s="200" t="s">
        <v>30</v>
      </c>
      <c r="B47" s="201"/>
      <c r="C47" s="188">
        <f>SUM(C48:C50)</f>
        <v>0</v>
      </c>
      <c r="D47" s="135">
        <f t="shared" ref="D47:E47" si="2">SUM(D48:D50)</f>
        <v>0</v>
      </c>
      <c r="E47" s="177">
        <f t="shared" si="2"/>
        <v>0</v>
      </c>
    </row>
    <row r="48" spans="1:15">
      <c r="A48" s="5"/>
      <c r="B48" s="4"/>
      <c r="C48" s="187"/>
      <c r="D48" s="174"/>
      <c r="E48" s="176">
        <f t="shared" si="1"/>
        <v>0</v>
      </c>
    </row>
    <row r="49" spans="1:15">
      <c r="A49" s="5"/>
      <c r="B49" s="4"/>
      <c r="C49" s="187"/>
      <c r="D49" s="174"/>
      <c r="E49" s="176">
        <f t="shared" si="1"/>
        <v>0</v>
      </c>
    </row>
    <row r="50" spans="1:15" ht="15" thickBot="1">
      <c r="A50" s="5"/>
      <c r="B50" s="4"/>
      <c r="C50" s="187"/>
      <c r="D50" s="174"/>
      <c r="E50" s="176">
        <f t="shared" si="1"/>
        <v>0</v>
      </c>
    </row>
    <row r="51" spans="1:15" ht="18" customHeight="1" thickBot="1">
      <c r="A51" s="200" t="s">
        <v>32</v>
      </c>
      <c r="B51" s="201"/>
      <c r="C51" s="188">
        <f>SUM(C52:C53)</f>
        <v>0</v>
      </c>
      <c r="D51" s="135">
        <f t="shared" ref="D51:E51" si="3">SUM(D52:D53)</f>
        <v>0</v>
      </c>
      <c r="E51" s="177">
        <f t="shared" si="3"/>
        <v>0</v>
      </c>
    </row>
    <row r="52" spans="1:15">
      <c r="A52" s="5"/>
      <c r="B52" s="4"/>
      <c r="C52" s="187"/>
      <c r="D52" s="174"/>
      <c r="E52" s="176">
        <f t="shared" si="1"/>
        <v>0</v>
      </c>
    </row>
    <row r="53" spans="1:15">
      <c r="A53" s="5"/>
      <c r="B53" s="4"/>
      <c r="C53" s="187"/>
      <c r="D53" s="174"/>
      <c r="E53" s="176">
        <f t="shared" si="1"/>
        <v>0</v>
      </c>
    </row>
    <row r="54" spans="1:15" ht="18.75" thickBot="1">
      <c r="A54" s="10"/>
      <c r="B54" s="10"/>
      <c r="C54" s="190">
        <f>C51+C47+C43</f>
        <v>0</v>
      </c>
      <c r="D54" s="10"/>
      <c r="E54" s="143">
        <f>E51+E47+E43</f>
        <v>0</v>
      </c>
    </row>
    <row r="55" spans="1:15" ht="33" customHeight="1" thickBot="1">
      <c r="A55" s="47" t="s">
        <v>95</v>
      </c>
      <c r="B55" s="84"/>
      <c r="C55" s="52">
        <f>C54+C39</f>
        <v>0</v>
      </c>
      <c r="D55" s="85"/>
      <c r="E55" s="53">
        <f>E39+E54</f>
        <v>0</v>
      </c>
    </row>
    <row r="56" spans="1:15" ht="30" customHeight="1">
      <c r="A56" s="48"/>
      <c r="B56" s="51"/>
      <c r="C56" s="54" t="s">
        <v>87</v>
      </c>
      <c r="D56" s="49" t="s">
        <v>88</v>
      </c>
      <c r="E56" s="50" t="s">
        <v>89</v>
      </c>
    </row>
    <row r="57" spans="1:15" s="116" customFormat="1" ht="155.25" customHeight="1">
      <c r="A57" s="117" t="s">
        <v>96</v>
      </c>
      <c r="B57" s="137" t="s">
        <v>97</v>
      </c>
      <c r="C57" s="113" t="s">
        <v>98</v>
      </c>
      <c r="D57" s="113" t="s">
        <v>99</v>
      </c>
      <c r="E57" s="114" t="s">
        <v>84</v>
      </c>
      <c r="F57" s="115"/>
      <c r="G57" s="115"/>
      <c r="H57" s="115"/>
      <c r="I57" s="115"/>
      <c r="J57" s="115"/>
      <c r="K57" s="115"/>
      <c r="L57" s="115"/>
      <c r="M57" s="115"/>
      <c r="N57" s="115"/>
      <c r="O57" s="115"/>
    </row>
    <row r="58" spans="1:15" ht="30" customHeight="1">
      <c r="A58" s="55"/>
      <c r="B58" s="56"/>
      <c r="C58" s="49" t="s">
        <v>87</v>
      </c>
      <c r="D58" s="49" t="s">
        <v>88</v>
      </c>
      <c r="E58" s="50" t="s">
        <v>89</v>
      </c>
    </row>
    <row r="59" spans="1:15" ht="21" customHeight="1">
      <c r="A59" s="6" t="s">
        <v>100</v>
      </c>
      <c r="B59" s="4"/>
      <c r="C59" s="185"/>
      <c r="D59" s="11"/>
      <c r="E59" s="142">
        <f>C59*D59</f>
        <v>0</v>
      </c>
    </row>
    <row r="60" spans="1:15" ht="33" customHeight="1">
      <c r="A60" s="3" t="s">
        <v>101</v>
      </c>
      <c r="B60" s="4"/>
      <c r="C60" s="185"/>
      <c r="D60" s="11"/>
      <c r="E60" s="142">
        <f t="shared" ref="E60:E71" si="4">C60*D60</f>
        <v>0</v>
      </c>
    </row>
    <row r="61" spans="1:15" ht="29.25">
      <c r="A61" s="3" t="s">
        <v>39</v>
      </c>
      <c r="B61" s="4"/>
      <c r="C61" s="185"/>
      <c r="D61" s="11"/>
      <c r="E61" s="142">
        <f t="shared" si="4"/>
        <v>0</v>
      </c>
    </row>
    <row r="62" spans="1:15" ht="33" customHeight="1">
      <c r="A62" s="6" t="s">
        <v>41</v>
      </c>
      <c r="B62" s="4"/>
      <c r="C62" s="185"/>
      <c r="D62" s="11"/>
      <c r="E62" s="142">
        <f t="shared" si="4"/>
        <v>0</v>
      </c>
    </row>
    <row r="63" spans="1:15" ht="33" customHeight="1">
      <c r="A63" s="6" t="s">
        <v>43</v>
      </c>
      <c r="B63" s="4"/>
      <c r="C63" s="185"/>
      <c r="D63" s="11"/>
      <c r="E63" s="142">
        <f t="shared" si="4"/>
        <v>0</v>
      </c>
      <c r="F63" s="69" t="str">
        <f>IF(E63&gt;0, "Ne s'agit-il pas d'un acte du RIHN ou de la liste complémentaire ? Si c'est le cas, il convient de l'indiquer à la ligne correspondante ci-dessous.","")</f>
        <v/>
      </c>
    </row>
    <row r="64" spans="1:15" ht="33" customHeight="1">
      <c r="A64" s="6" t="s">
        <v>45</v>
      </c>
      <c r="B64" s="4"/>
      <c r="C64" s="185"/>
      <c r="D64" s="11"/>
      <c r="E64" s="142">
        <f t="shared" ref="E64" si="5">C64*D64</f>
        <v>0</v>
      </c>
      <c r="F64" s="69" t="str">
        <f>IF(E64&gt;0, "Ne s'agit-il pas d'un acte du RIHN ou de la liste complémentaire ? Si c'est le cas, il convient de l'indiquer à la ligne correspondante ci-dessous.","")</f>
        <v/>
      </c>
    </row>
    <row r="65" spans="1:15" ht="44.25">
      <c r="A65" s="3" t="s">
        <v>47</v>
      </c>
      <c r="B65" s="4"/>
      <c r="C65" s="185"/>
      <c r="D65" s="11"/>
      <c r="E65" s="145">
        <v>0</v>
      </c>
    </row>
    <row r="66" spans="1:15" ht="44.25">
      <c r="A66" s="3" t="s">
        <v>49</v>
      </c>
      <c r="B66" s="4"/>
      <c r="C66" s="185"/>
      <c r="D66" s="11"/>
      <c r="E66" s="142">
        <f t="shared" si="4"/>
        <v>0</v>
      </c>
    </row>
    <row r="67" spans="1:15" ht="21" customHeight="1">
      <c r="A67" s="6" t="s">
        <v>102</v>
      </c>
      <c r="B67" s="4"/>
      <c r="C67" s="185"/>
      <c r="D67" s="11"/>
      <c r="E67" s="142">
        <f t="shared" si="4"/>
        <v>0</v>
      </c>
    </row>
    <row r="68" spans="1:15" ht="36" customHeight="1">
      <c r="A68" s="6" t="s">
        <v>51</v>
      </c>
      <c r="B68" s="4"/>
      <c r="C68" s="185"/>
      <c r="D68" s="11"/>
      <c r="E68" s="142">
        <f t="shared" si="4"/>
        <v>0</v>
      </c>
    </row>
    <row r="69" spans="1:15" ht="33" customHeight="1">
      <c r="A69" s="3" t="s">
        <v>53</v>
      </c>
      <c r="B69" s="4"/>
      <c r="C69" s="185"/>
      <c r="D69" s="11"/>
      <c r="E69" s="142">
        <f t="shared" si="4"/>
        <v>0</v>
      </c>
    </row>
    <row r="70" spans="1:15" ht="33" customHeight="1">
      <c r="A70" s="6" t="s">
        <v>103</v>
      </c>
      <c r="B70" s="4"/>
      <c r="C70" s="185"/>
      <c r="D70" s="11"/>
      <c r="E70" s="142">
        <f t="shared" si="4"/>
        <v>0</v>
      </c>
    </row>
    <row r="71" spans="1:15" ht="21" customHeight="1">
      <c r="A71" s="6" t="s">
        <v>104</v>
      </c>
      <c r="B71" s="4"/>
      <c r="C71" s="185"/>
      <c r="D71" s="11"/>
      <c r="E71" s="142">
        <f t="shared" si="4"/>
        <v>0</v>
      </c>
    </row>
    <row r="72" spans="1:15" ht="33" customHeight="1">
      <c r="A72" s="6" t="s">
        <v>55</v>
      </c>
      <c r="B72" s="4"/>
      <c r="C72" s="185"/>
      <c r="D72" s="11"/>
      <c r="E72" s="145">
        <v>0</v>
      </c>
    </row>
    <row r="73" spans="1:15" ht="30" customHeight="1">
      <c r="A73" s="57" t="s">
        <v>105</v>
      </c>
      <c r="B73" s="57"/>
      <c r="C73" s="58"/>
      <c r="D73" s="59"/>
      <c r="E73" s="146">
        <f>SUM(E59:E71)</f>
        <v>0</v>
      </c>
    </row>
    <row r="74" spans="1:15" s="116" customFormat="1" ht="157.5" customHeight="1">
      <c r="A74" s="117" t="s">
        <v>106</v>
      </c>
      <c r="B74" s="117" t="s">
        <v>35</v>
      </c>
      <c r="C74" s="113" t="s">
        <v>107</v>
      </c>
      <c r="D74" s="113" t="s">
        <v>99</v>
      </c>
      <c r="E74" s="114" t="s">
        <v>84</v>
      </c>
      <c r="F74" s="115"/>
      <c r="G74" s="115"/>
      <c r="H74" s="115"/>
      <c r="I74" s="115"/>
      <c r="J74" s="115"/>
      <c r="K74" s="115"/>
      <c r="L74" s="115"/>
      <c r="M74" s="115"/>
      <c r="N74" s="115"/>
      <c r="O74" s="115"/>
    </row>
    <row r="75" spans="1:15" ht="30" customHeight="1">
      <c r="A75" s="55"/>
      <c r="B75" s="56"/>
      <c r="C75" s="49" t="s">
        <v>87</v>
      </c>
      <c r="D75" s="49" t="s">
        <v>88</v>
      </c>
      <c r="E75" s="50" t="s">
        <v>89</v>
      </c>
    </row>
    <row r="76" spans="1:15" ht="21" customHeight="1">
      <c r="A76" s="3" t="s">
        <v>57</v>
      </c>
      <c r="B76" s="4"/>
      <c r="C76" s="185"/>
      <c r="D76" s="11"/>
      <c r="E76" s="142">
        <f>C76*D76</f>
        <v>0</v>
      </c>
    </row>
    <row r="77" spans="1:15" ht="21" customHeight="1">
      <c r="A77" s="3" t="s">
        <v>108</v>
      </c>
      <c r="B77" s="4"/>
      <c r="C77" s="185"/>
      <c r="D77" s="11"/>
      <c r="E77" s="142">
        <f t="shared" ref="E77:E90" si="6">C77*D77</f>
        <v>0</v>
      </c>
    </row>
    <row r="78" spans="1:15" ht="33" customHeight="1">
      <c r="A78" s="6" t="s">
        <v>109</v>
      </c>
      <c r="B78" s="4"/>
      <c r="C78" s="185"/>
      <c r="D78" s="11"/>
      <c r="E78" s="142">
        <f t="shared" si="6"/>
        <v>0</v>
      </c>
    </row>
    <row r="79" spans="1:15" ht="29.25">
      <c r="A79" s="6" t="s">
        <v>110</v>
      </c>
      <c r="B79" s="4"/>
      <c r="C79" s="185"/>
      <c r="D79" s="11"/>
      <c r="E79" s="142">
        <f t="shared" si="6"/>
        <v>0</v>
      </c>
    </row>
    <row r="80" spans="1:15" ht="29.25">
      <c r="A80" s="6" t="s">
        <v>111</v>
      </c>
      <c r="B80" s="4"/>
      <c r="C80" s="185"/>
      <c r="D80" s="11"/>
      <c r="E80" s="142">
        <f t="shared" si="6"/>
        <v>0</v>
      </c>
    </row>
    <row r="81" spans="1:15" ht="21" customHeight="1">
      <c r="A81" s="6" t="s">
        <v>112</v>
      </c>
      <c r="B81" s="4"/>
      <c r="C81" s="185"/>
      <c r="D81" s="11"/>
      <c r="E81" s="142">
        <f t="shared" si="6"/>
        <v>0</v>
      </c>
    </row>
    <row r="82" spans="1:15" ht="33" customHeight="1">
      <c r="A82" s="6" t="s">
        <v>113</v>
      </c>
      <c r="B82" s="4"/>
      <c r="C82" s="185"/>
      <c r="D82" s="11"/>
      <c r="E82" s="142">
        <f t="shared" si="6"/>
        <v>0</v>
      </c>
    </row>
    <row r="83" spans="1:15" ht="21" customHeight="1">
      <c r="A83" s="6" t="s">
        <v>59</v>
      </c>
      <c r="B83" s="4"/>
      <c r="C83" s="185"/>
      <c r="D83" s="11"/>
      <c r="E83" s="142">
        <f t="shared" si="6"/>
        <v>0</v>
      </c>
    </row>
    <row r="84" spans="1:15" ht="33" customHeight="1">
      <c r="A84" s="7" t="s">
        <v>114</v>
      </c>
      <c r="B84" s="4"/>
      <c r="C84" s="185"/>
      <c r="D84" s="11"/>
      <c r="E84" s="142">
        <f t="shared" si="6"/>
        <v>0</v>
      </c>
    </row>
    <row r="85" spans="1:15" ht="33" customHeight="1">
      <c r="A85" s="6" t="s">
        <v>115</v>
      </c>
      <c r="B85" s="4"/>
      <c r="C85" s="185"/>
      <c r="D85" s="11"/>
      <c r="E85" s="142">
        <f t="shared" si="6"/>
        <v>0</v>
      </c>
    </row>
    <row r="86" spans="1:15" ht="30" customHeight="1">
      <c r="A86" s="6" t="s">
        <v>116</v>
      </c>
      <c r="B86" s="4"/>
      <c r="C86" s="185"/>
      <c r="D86" s="11"/>
      <c r="E86" s="142">
        <f t="shared" si="6"/>
        <v>0</v>
      </c>
    </row>
    <row r="87" spans="1:15" ht="21" customHeight="1">
      <c r="A87" s="6" t="s">
        <v>117</v>
      </c>
      <c r="B87" s="4"/>
      <c r="C87" s="185"/>
      <c r="D87" s="11"/>
      <c r="E87" s="142">
        <f t="shared" si="6"/>
        <v>0</v>
      </c>
    </row>
    <row r="88" spans="1:15" ht="33" customHeight="1">
      <c r="A88" s="6" t="s">
        <v>60</v>
      </c>
      <c r="B88" s="4"/>
      <c r="C88" s="185"/>
      <c r="D88" s="11"/>
      <c r="E88" s="142">
        <f t="shared" si="6"/>
        <v>0</v>
      </c>
    </row>
    <row r="89" spans="1:15" ht="21" customHeight="1">
      <c r="A89" s="6" t="s">
        <v>118</v>
      </c>
      <c r="B89" s="4"/>
      <c r="C89" s="185"/>
      <c r="D89" s="11"/>
      <c r="E89" s="142">
        <f t="shared" si="6"/>
        <v>0</v>
      </c>
    </row>
    <row r="90" spans="1:15" ht="21" customHeight="1">
      <c r="A90" s="6" t="s">
        <v>62</v>
      </c>
      <c r="B90" s="4"/>
      <c r="C90" s="185"/>
      <c r="D90" s="11"/>
      <c r="E90" s="142">
        <f t="shared" si="6"/>
        <v>0</v>
      </c>
    </row>
    <row r="91" spans="1:15" ht="30" customHeight="1">
      <c r="A91" s="57" t="s">
        <v>119</v>
      </c>
      <c r="B91" s="57"/>
      <c r="C91" s="58"/>
      <c r="D91" s="59"/>
      <c r="E91" s="146">
        <f>SUM(E76:E90)</f>
        <v>0</v>
      </c>
    </row>
    <row r="92" spans="1:15" s="88" customFormat="1" ht="12.75" customHeight="1" thickBot="1">
      <c r="A92" s="16"/>
      <c r="B92" s="72"/>
      <c r="C92" s="86"/>
      <c r="D92" s="86"/>
      <c r="E92" s="86"/>
      <c r="F92" s="87"/>
      <c r="G92" s="87"/>
      <c r="H92" s="87"/>
      <c r="I92" s="87"/>
      <c r="J92" s="87"/>
      <c r="K92" s="87"/>
      <c r="L92" s="87"/>
      <c r="M92" s="87"/>
      <c r="N92" s="87"/>
      <c r="O92" s="87"/>
    </row>
    <row r="93" spans="1:15" ht="45.75" customHeight="1">
      <c r="A93" s="208" t="s">
        <v>120</v>
      </c>
      <c r="B93" s="209"/>
      <c r="C93" s="89"/>
      <c r="D93" s="86"/>
      <c r="E93" s="90"/>
    </row>
    <row r="94" spans="1:15" ht="30" customHeight="1">
      <c r="A94" s="60" t="s">
        <v>121</v>
      </c>
      <c r="B94" s="147">
        <f>E91+E73+E55</f>
        <v>0</v>
      </c>
      <c r="C94" s="89"/>
      <c r="D94" s="86"/>
      <c r="E94" s="90"/>
    </row>
    <row r="95" spans="1:15" ht="12.75" customHeight="1">
      <c r="A95" s="40" t="s">
        <v>64</v>
      </c>
      <c r="B95" s="41">
        <v>0.1</v>
      </c>
      <c r="C95" s="89"/>
      <c r="D95" s="86"/>
      <c r="E95" s="90"/>
    </row>
    <row r="96" spans="1:15" s="93" customFormat="1" ht="30" customHeight="1">
      <c r="A96" s="60" t="s">
        <v>122</v>
      </c>
      <c r="B96" s="148">
        <f>IF(B95&gt;0.1,"Le taux de majoration pour frais de gestion est plafonné à 10 %",E55*B95)</f>
        <v>0</v>
      </c>
      <c r="C96" s="91"/>
      <c r="D96" s="91"/>
      <c r="E96" s="91"/>
      <c r="F96" s="92"/>
      <c r="G96" s="92"/>
      <c r="H96" s="92"/>
      <c r="I96" s="92"/>
      <c r="J96" s="92"/>
      <c r="K96" s="92"/>
      <c r="L96" s="92"/>
      <c r="M96" s="92"/>
      <c r="N96" s="92"/>
      <c r="O96" s="92"/>
    </row>
    <row r="97" spans="1:5" ht="12.75" customHeight="1">
      <c r="A97" s="94"/>
      <c r="B97" s="95"/>
      <c r="C97" s="89"/>
      <c r="D97" s="86"/>
      <c r="E97" s="90"/>
    </row>
    <row r="98" spans="1:5" s="96" customFormat="1" ht="30" customHeight="1">
      <c r="A98" s="60" t="s">
        <v>123</v>
      </c>
      <c r="B98" s="148">
        <f>B94+B96</f>
        <v>0</v>
      </c>
      <c r="C98" s="91"/>
    </row>
    <row r="99" spans="1:5" ht="15.75" thickBot="1">
      <c r="A99" s="32"/>
      <c r="B99" s="33"/>
      <c r="C99" s="9"/>
    </row>
    <row r="100" spans="1:5" ht="15">
      <c r="A100" s="19"/>
      <c r="B100" s="8"/>
      <c r="C100" s="9"/>
    </row>
    <row r="101" spans="1:5" s="87" customFormat="1" ht="30" customHeight="1">
      <c r="A101" s="48" t="s">
        <v>24</v>
      </c>
      <c r="B101" s="58">
        <f>C55</f>
        <v>0</v>
      </c>
      <c r="C101" s="89"/>
    </row>
    <row r="102" spans="1:5">
      <c r="A102" s="97"/>
    </row>
    <row r="103" spans="1:5" ht="30" customHeight="1">
      <c r="A103" s="48" t="s">
        <v>124</v>
      </c>
      <c r="B103" s="57">
        <f>B101/12</f>
        <v>0</v>
      </c>
      <c r="C103" s="98"/>
      <c r="D103" s="99"/>
      <c r="E103" s="98"/>
    </row>
    <row r="106" spans="1:5" ht="30">
      <c r="A106" s="61" t="s">
        <v>66</v>
      </c>
      <c r="B106" s="62" t="str">
        <f>IF(B$98=0,"",(E55+B96)/B$98)</f>
        <v/>
      </c>
    </row>
    <row r="107" spans="1:5" ht="30">
      <c r="A107" s="61" t="s">
        <v>125</v>
      </c>
      <c r="B107" s="62" t="str">
        <f>IF(B$98=0,"",E73/B$98)</f>
        <v/>
      </c>
    </row>
    <row r="108" spans="1:5" ht="30">
      <c r="A108" s="61" t="s">
        <v>126</v>
      </c>
      <c r="B108" s="62" t="str">
        <f>IF(B$98=0,"",E91/B$98)</f>
        <v/>
      </c>
    </row>
    <row r="110" spans="1:5" ht="30" customHeight="1">
      <c r="A110" s="48" t="s">
        <v>127</v>
      </c>
      <c r="B110" s="149" t="str">
        <f>IF(B98=0,"",B98/B6)</f>
        <v/>
      </c>
    </row>
    <row r="111" spans="1:5" ht="9" customHeight="1"/>
    <row r="112" spans="1:5" ht="9" customHeight="1"/>
    <row r="113" spans="1:15" ht="9" customHeight="1"/>
    <row r="114" spans="1:15" ht="9" customHeight="1"/>
    <row r="115" spans="1:15" ht="34.5" customHeight="1" thickBot="1">
      <c r="A115" s="202" t="s">
        <v>128</v>
      </c>
      <c r="B115" s="203"/>
      <c r="C115" s="203"/>
      <c r="D115" s="203"/>
      <c r="E115" s="204"/>
    </row>
    <row r="116" spans="1:15" s="116" customFormat="1" ht="41.25" customHeight="1">
      <c r="A116" s="218" t="s">
        <v>129</v>
      </c>
      <c r="B116" s="224" t="s">
        <v>130</v>
      </c>
      <c r="C116" s="224" t="s">
        <v>70</v>
      </c>
      <c r="D116" s="214" t="s">
        <v>131</v>
      </c>
      <c r="E116" s="215"/>
      <c r="F116" s="115"/>
      <c r="G116" s="115"/>
      <c r="H116" s="115"/>
      <c r="I116" s="115"/>
      <c r="J116" s="115"/>
      <c r="K116" s="115"/>
      <c r="L116" s="115"/>
      <c r="M116" s="115"/>
      <c r="N116" s="115"/>
      <c r="O116" s="115"/>
    </row>
    <row r="117" spans="1:15" s="116" customFormat="1" ht="15" hidden="1" customHeight="1">
      <c r="A117" s="219"/>
      <c r="B117" s="225"/>
      <c r="C117" s="225"/>
      <c r="D117" s="216"/>
      <c r="E117" s="217"/>
      <c r="F117" s="115"/>
      <c r="G117" s="115"/>
      <c r="H117" s="115"/>
      <c r="I117" s="115"/>
      <c r="J117" s="115"/>
      <c r="K117" s="115"/>
      <c r="L117" s="115"/>
      <c r="M117" s="115"/>
      <c r="N117" s="115"/>
      <c r="O117" s="115"/>
    </row>
    <row r="118" spans="1:15" s="116" customFormat="1" ht="15">
      <c r="A118" s="219"/>
      <c r="B118" s="225"/>
      <c r="C118" s="225"/>
      <c r="D118" s="210" t="s">
        <v>132</v>
      </c>
      <c r="E118" s="212" t="s">
        <v>133</v>
      </c>
      <c r="F118" s="115"/>
      <c r="G118" s="115"/>
      <c r="H118" s="115"/>
      <c r="I118" s="115"/>
      <c r="J118" s="115"/>
      <c r="K118" s="115"/>
      <c r="L118" s="115"/>
      <c r="M118" s="115"/>
      <c r="N118" s="115"/>
      <c r="O118" s="115"/>
    </row>
    <row r="119" spans="1:15" s="116" customFormat="1" ht="21" customHeight="1" thickBot="1">
      <c r="A119" s="220"/>
      <c r="B119" s="225"/>
      <c r="C119" s="225"/>
      <c r="D119" s="211"/>
      <c r="E119" s="213"/>
      <c r="F119" s="115"/>
      <c r="G119" s="115"/>
      <c r="H119" s="115"/>
      <c r="I119" s="115"/>
      <c r="J119" s="115"/>
      <c r="K119" s="115"/>
      <c r="L119" s="115"/>
      <c r="M119" s="115"/>
      <c r="N119" s="115"/>
      <c r="O119" s="115"/>
    </row>
    <row r="120" spans="1:15" s="122" customFormat="1" ht="25.5" customHeight="1">
      <c r="A120" s="205"/>
      <c r="B120" s="221"/>
      <c r="C120" s="118" t="s">
        <v>134</v>
      </c>
      <c r="D120" s="121"/>
      <c r="E120" s="121"/>
      <c r="F120" s="82"/>
      <c r="G120" s="82"/>
      <c r="H120" s="82"/>
      <c r="I120" s="82"/>
      <c r="J120" s="82"/>
      <c r="K120" s="82"/>
      <c r="L120" s="82"/>
      <c r="M120" s="82"/>
      <c r="N120" s="82"/>
      <c r="O120" s="82"/>
    </row>
    <row r="121" spans="1:15" s="122" customFormat="1" ht="25.5" customHeight="1">
      <c r="A121" s="206"/>
      <c r="B121" s="222"/>
      <c r="C121" s="119" t="s">
        <v>135</v>
      </c>
      <c r="D121" s="123"/>
      <c r="E121" s="123"/>
      <c r="F121" s="82"/>
      <c r="G121" s="82"/>
      <c r="H121" s="82"/>
      <c r="I121" s="82"/>
      <c r="J121" s="82"/>
      <c r="K121" s="82"/>
      <c r="L121" s="82"/>
      <c r="M121" s="82"/>
      <c r="N121" s="82"/>
      <c r="O121" s="82"/>
    </row>
    <row r="122" spans="1:15" s="122" customFormat="1" ht="25.5" customHeight="1">
      <c r="A122" s="206"/>
      <c r="B122" s="222"/>
      <c r="C122" s="119" t="s">
        <v>136</v>
      </c>
      <c r="D122" s="123"/>
      <c r="E122" s="123"/>
      <c r="F122" s="82"/>
      <c r="G122" s="82"/>
      <c r="H122" s="82"/>
      <c r="I122" s="82"/>
      <c r="J122" s="82"/>
      <c r="K122" s="82"/>
      <c r="L122" s="82"/>
      <c r="M122" s="82"/>
      <c r="N122" s="82"/>
      <c r="O122" s="82"/>
    </row>
    <row r="123" spans="1:15" s="122" customFormat="1" ht="25.5" customHeight="1" thickBot="1">
      <c r="A123" s="207"/>
      <c r="B123" s="223"/>
      <c r="C123" s="120" t="s">
        <v>137</v>
      </c>
      <c r="D123" s="124"/>
      <c r="E123" s="124"/>
      <c r="F123" s="82"/>
      <c r="G123" s="82"/>
      <c r="H123" s="82"/>
      <c r="I123" s="82"/>
      <c r="J123" s="82"/>
      <c r="K123" s="82"/>
      <c r="L123" s="82"/>
      <c r="M123" s="82"/>
      <c r="N123" s="82"/>
      <c r="O123" s="82"/>
    </row>
    <row r="124" spans="1:15" s="122" customFormat="1" ht="25.5" customHeight="1">
      <c r="A124" s="205"/>
      <c r="B124" s="221"/>
      <c r="C124" s="118" t="s">
        <v>134</v>
      </c>
      <c r="D124" s="121"/>
      <c r="E124" s="121"/>
      <c r="F124" s="82"/>
      <c r="G124" s="82"/>
      <c r="H124" s="82"/>
      <c r="I124" s="82"/>
      <c r="J124" s="82"/>
      <c r="K124" s="82"/>
      <c r="L124" s="82"/>
      <c r="M124" s="82"/>
      <c r="N124" s="82"/>
      <c r="O124" s="82"/>
    </row>
    <row r="125" spans="1:15" s="122" customFormat="1" ht="25.5" customHeight="1">
      <c r="A125" s="206"/>
      <c r="B125" s="222"/>
      <c r="C125" s="119" t="s">
        <v>135</v>
      </c>
      <c r="D125" s="123"/>
      <c r="E125" s="123"/>
      <c r="F125" s="82"/>
      <c r="G125" s="82"/>
      <c r="H125" s="82"/>
      <c r="I125" s="82"/>
      <c r="J125" s="82"/>
      <c r="K125" s="82"/>
      <c r="L125" s="82"/>
      <c r="M125" s="82"/>
      <c r="N125" s="82"/>
      <c r="O125" s="82"/>
    </row>
    <row r="126" spans="1:15" s="122" customFormat="1" ht="25.5" customHeight="1">
      <c r="A126" s="206"/>
      <c r="B126" s="222"/>
      <c r="C126" s="119" t="s">
        <v>136</v>
      </c>
      <c r="D126" s="123"/>
      <c r="E126" s="123"/>
      <c r="F126" s="82"/>
      <c r="G126" s="82"/>
      <c r="H126" s="82"/>
      <c r="I126" s="82"/>
      <c r="J126" s="82"/>
      <c r="K126" s="82"/>
      <c r="L126" s="82"/>
      <c r="M126" s="82"/>
      <c r="N126" s="82"/>
      <c r="O126" s="82"/>
    </row>
    <row r="127" spans="1:15" s="122" customFormat="1" ht="25.5" customHeight="1" thickBot="1">
      <c r="A127" s="207"/>
      <c r="B127" s="223"/>
      <c r="C127" s="120" t="s">
        <v>137</v>
      </c>
      <c r="D127" s="124"/>
      <c r="E127" s="124"/>
      <c r="F127" s="82"/>
      <c r="G127" s="82"/>
      <c r="H127" s="82"/>
      <c r="I127" s="82"/>
      <c r="J127" s="82"/>
      <c r="K127" s="82"/>
      <c r="L127" s="82"/>
      <c r="M127" s="82"/>
      <c r="N127" s="82"/>
      <c r="O127" s="82"/>
    </row>
    <row r="128" spans="1:15" s="122" customFormat="1" ht="25.5" customHeight="1">
      <c r="A128" s="205"/>
      <c r="B128" s="221"/>
      <c r="C128" s="118" t="s">
        <v>134</v>
      </c>
      <c r="D128" s="121"/>
      <c r="E128" s="121"/>
      <c r="F128" s="82"/>
      <c r="G128" s="82"/>
      <c r="H128" s="82"/>
      <c r="I128" s="82"/>
      <c r="J128" s="82"/>
      <c r="K128" s="82"/>
      <c r="L128" s="82"/>
      <c r="M128" s="82"/>
      <c r="N128" s="82"/>
      <c r="O128" s="82"/>
    </row>
    <row r="129" spans="1:15" s="122" customFormat="1" ht="25.5" customHeight="1">
      <c r="A129" s="206"/>
      <c r="B129" s="222"/>
      <c r="C129" s="119" t="s">
        <v>135</v>
      </c>
      <c r="D129" s="123"/>
      <c r="E129" s="123"/>
      <c r="F129" s="82"/>
      <c r="G129" s="82"/>
      <c r="H129" s="82"/>
      <c r="I129" s="82"/>
      <c r="J129" s="82"/>
      <c r="K129" s="82"/>
      <c r="L129" s="82"/>
      <c r="M129" s="82"/>
      <c r="N129" s="82"/>
      <c r="O129" s="82"/>
    </row>
    <row r="130" spans="1:15" s="122" customFormat="1" ht="25.5" customHeight="1">
      <c r="A130" s="206"/>
      <c r="B130" s="222"/>
      <c r="C130" s="119" t="s">
        <v>136</v>
      </c>
      <c r="D130" s="123"/>
      <c r="E130" s="123"/>
      <c r="F130" s="82"/>
      <c r="G130" s="82"/>
      <c r="H130" s="82"/>
      <c r="I130" s="82"/>
      <c r="J130" s="82"/>
      <c r="K130" s="82"/>
      <c r="L130" s="82"/>
      <c r="M130" s="82"/>
      <c r="N130" s="82"/>
      <c r="O130" s="82"/>
    </row>
    <row r="131" spans="1:15" s="122" customFormat="1" ht="25.5" customHeight="1" thickBot="1">
      <c r="A131" s="207"/>
      <c r="B131" s="223"/>
      <c r="C131" s="120" t="s">
        <v>137</v>
      </c>
      <c r="D131" s="124"/>
      <c r="E131" s="124"/>
      <c r="F131" s="82"/>
      <c r="G131" s="82"/>
      <c r="H131" s="82"/>
      <c r="I131" s="82"/>
      <c r="J131" s="82"/>
      <c r="K131" s="82"/>
      <c r="L131" s="82"/>
      <c r="M131" s="82"/>
      <c r="N131" s="82"/>
      <c r="O131" s="82"/>
    </row>
    <row r="132" spans="1:15" ht="27.75" customHeight="1">
      <c r="A132" s="100"/>
      <c r="B132" s="69"/>
      <c r="C132" s="63" t="s">
        <v>138</v>
      </c>
      <c r="D132" s="64">
        <f>SUM(D120:D131)</f>
        <v>0</v>
      </c>
      <c r="E132" s="126"/>
    </row>
    <row r="133" spans="1:15" ht="30">
      <c r="A133" s="101"/>
      <c r="B133" s="102"/>
      <c r="C133" s="63" t="s">
        <v>139</v>
      </c>
      <c r="D133" s="126"/>
      <c r="E133" s="64">
        <f>SUM(E120:E131)</f>
        <v>0</v>
      </c>
    </row>
    <row r="134" spans="1:15" ht="15.75" thickBot="1">
      <c r="A134" s="69"/>
      <c r="B134" s="69"/>
      <c r="C134" s="34"/>
      <c r="D134" s="103"/>
      <c r="E134" s="35"/>
    </row>
    <row r="135" spans="1:15" ht="15">
      <c r="A135" s="104"/>
      <c r="B135" s="125" t="s">
        <v>140</v>
      </c>
      <c r="C135" s="34"/>
      <c r="D135" s="103"/>
      <c r="E135" s="35"/>
    </row>
    <row r="136" spans="1:15" ht="20.25" customHeight="1">
      <c r="A136" s="36" t="s">
        <v>123</v>
      </c>
      <c r="B136" s="37">
        <f>B98</f>
        <v>0</v>
      </c>
      <c r="C136" s="14"/>
      <c r="D136" s="9"/>
    </row>
    <row r="137" spans="1:15" ht="20.25" customHeight="1">
      <c r="A137" s="36" t="s">
        <v>138</v>
      </c>
      <c r="B137" s="37">
        <f>D132</f>
        <v>0</v>
      </c>
      <c r="C137" s="14"/>
      <c r="D137" s="9"/>
    </row>
    <row r="138" spans="1:15" ht="20.25" customHeight="1" thickBot="1">
      <c r="A138" s="38" t="s">
        <v>141</v>
      </c>
      <c r="B138" s="39">
        <f>B136+B137</f>
        <v>0</v>
      </c>
    </row>
    <row r="149" spans="3:5" s="69" customFormat="1">
      <c r="C149" s="105"/>
      <c r="D149" s="106"/>
      <c r="E149" s="105"/>
    </row>
    <row r="150" spans="3:5" s="69" customFormat="1">
      <c r="C150" s="105"/>
      <c r="D150" s="106"/>
      <c r="E150" s="105"/>
    </row>
    <row r="151" spans="3:5" s="69" customFormat="1">
      <c r="C151" s="105"/>
      <c r="D151" s="106"/>
      <c r="E151" s="105"/>
    </row>
    <row r="152" spans="3:5" s="69" customFormat="1">
      <c r="C152" s="105"/>
      <c r="D152" s="106"/>
      <c r="E152" s="105"/>
    </row>
    <row r="153" spans="3:5" s="69" customFormat="1">
      <c r="C153" s="105"/>
      <c r="D153" s="106"/>
      <c r="E153" s="105"/>
    </row>
    <row r="154" spans="3:5" s="69" customFormat="1">
      <c r="C154" s="105"/>
      <c r="D154" s="106"/>
      <c r="E154" s="105"/>
    </row>
    <row r="155" spans="3:5" s="69" customFormat="1">
      <c r="C155" s="105"/>
      <c r="D155" s="106"/>
      <c r="E155" s="105"/>
    </row>
    <row r="156" spans="3:5" s="69" customFormat="1">
      <c r="C156" s="105"/>
      <c r="D156" s="106"/>
      <c r="E156" s="105"/>
    </row>
    <row r="157" spans="3:5" s="69" customFormat="1">
      <c r="C157" s="105"/>
      <c r="D157" s="106"/>
      <c r="E157" s="105"/>
    </row>
    <row r="158" spans="3:5" s="69" customFormat="1">
      <c r="C158" s="105"/>
      <c r="D158" s="106"/>
      <c r="E158" s="105"/>
    </row>
    <row r="159" spans="3:5" s="69" customFormat="1">
      <c r="C159" s="105"/>
      <c r="D159" s="106"/>
      <c r="E159" s="105"/>
    </row>
    <row r="160" spans="3:5" s="69" customFormat="1">
      <c r="C160" s="105"/>
      <c r="D160" s="106"/>
      <c r="E160" s="105"/>
    </row>
    <row r="161" spans="3:5" s="69" customFormat="1">
      <c r="C161" s="105"/>
      <c r="D161" s="106"/>
      <c r="E161" s="105"/>
    </row>
    <row r="162" spans="3:5" s="69" customFormat="1">
      <c r="C162" s="105"/>
      <c r="D162" s="106"/>
      <c r="E162" s="105"/>
    </row>
    <row r="163" spans="3:5" s="69" customFormat="1">
      <c r="C163" s="105"/>
      <c r="D163" s="106"/>
      <c r="E163" s="105"/>
    </row>
    <row r="164" spans="3:5" s="69" customFormat="1">
      <c r="C164" s="105"/>
      <c r="D164" s="106"/>
      <c r="E164" s="105"/>
    </row>
    <row r="165" spans="3:5" s="69" customFormat="1">
      <c r="C165" s="105"/>
      <c r="D165" s="106"/>
      <c r="E165" s="105"/>
    </row>
    <row r="166" spans="3:5" s="69" customFormat="1">
      <c r="C166" s="105"/>
      <c r="D166" s="106"/>
      <c r="E166" s="105"/>
    </row>
    <row r="167" spans="3:5" s="69" customFormat="1">
      <c r="C167" s="105"/>
      <c r="D167" s="106"/>
      <c r="E167" s="105"/>
    </row>
    <row r="168" spans="3:5" s="69" customFormat="1">
      <c r="C168" s="105"/>
      <c r="D168" s="106"/>
      <c r="E168" s="105"/>
    </row>
    <row r="169" spans="3:5" s="69" customFormat="1">
      <c r="C169" s="105"/>
      <c r="D169" s="106"/>
      <c r="E169" s="105"/>
    </row>
    <row r="170" spans="3:5" s="69" customFormat="1">
      <c r="C170" s="105"/>
      <c r="D170" s="106"/>
      <c r="E170" s="105"/>
    </row>
    <row r="171" spans="3:5" s="69" customFormat="1">
      <c r="C171" s="105"/>
      <c r="D171" s="106"/>
      <c r="E171" s="105"/>
    </row>
    <row r="172" spans="3:5" s="69" customFormat="1">
      <c r="C172" s="105"/>
      <c r="D172" s="106"/>
      <c r="E172" s="105"/>
    </row>
    <row r="173" spans="3:5" s="69" customFormat="1">
      <c r="C173" s="105"/>
      <c r="D173" s="106"/>
      <c r="E173" s="105"/>
    </row>
    <row r="174" spans="3:5" s="69" customFormat="1">
      <c r="C174" s="105"/>
      <c r="D174" s="106"/>
      <c r="E174" s="105"/>
    </row>
    <row r="175" spans="3:5" s="69" customFormat="1">
      <c r="C175" s="105"/>
      <c r="D175" s="106"/>
      <c r="E175" s="105"/>
    </row>
    <row r="176" spans="3:5" s="69" customFormat="1">
      <c r="C176" s="105"/>
      <c r="D176" s="106"/>
      <c r="E176" s="105"/>
    </row>
    <row r="177" spans="3:5" s="69" customFormat="1">
      <c r="C177" s="105"/>
      <c r="D177" s="106"/>
      <c r="E177" s="105"/>
    </row>
    <row r="178" spans="3:5" s="69" customFormat="1">
      <c r="C178" s="105"/>
      <c r="D178" s="106"/>
      <c r="E178" s="105"/>
    </row>
    <row r="179" spans="3:5" s="69" customFormat="1">
      <c r="C179" s="105"/>
      <c r="D179" s="106"/>
      <c r="E179" s="105"/>
    </row>
    <row r="180" spans="3:5" s="69" customFormat="1">
      <c r="C180" s="105"/>
      <c r="D180" s="106"/>
      <c r="E180" s="105"/>
    </row>
    <row r="181" spans="3:5" s="69" customFormat="1">
      <c r="C181" s="105"/>
      <c r="D181" s="106"/>
      <c r="E181" s="105"/>
    </row>
    <row r="182" spans="3:5" s="69" customFormat="1">
      <c r="C182" s="105"/>
      <c r="D182" s="106"/>
      <c r="E182" s="105"/>
    </row>
    <row r="183" spans="3:5" s="69" customFormat="1">
      <c r="C183" s="105"/>
      <c r="D183" s="106"/>
      <c r="E183" s="105"/>
    </row>
    <row r="184" spans="3:5" s="69" customFormat="1">
      <c r="C184" s="105"/>
      <c r="D184" s="106"/>
      <c r="E184" s="105"/>
    </row>
    <row r="185" spans="3:5" s="69" customFormat="1">
      <c r="C185" s="105"/>
      <c r="D185" s="106"/>
      <c r="E185" s="105"/>
    </row>
    <row r="186" spans="3:5" s="69" customFormat="1">
      <c r="C186" s="105"/>
      <c r="D186" s="106"/>
      <c r="E186" s="105"/>
    </row>
    <row r="187" spans="3:5" s="69" customFormat="1">
      <c r="C187" s="105"/>
      <c r="D187" s="106"/>
      <c r="E187" s="105"/>
    </row>
    <row r="188" spans="3:5" s="69" customFormat="1">
      <c r="C188" s="105"/>
      <c r="D188" s="106"/>
      <c r="E188" s="105"/>
    </row>
    <row r="189" spans="3:5" s="69" customFormat="1">
      <c r="C189" s="105"/>
      <c r="D189" s="106"/>
      <c r="E189" s="105"/>
    </row>
    <row r="190" spans="3:5" s="69" customFormat="1">
      <c r="C190" s="105"/>
      <c r="D190" s="106"/>
      <c r="E190" s="105"/>
    </row>
    <row r="191" spans="3:5" s="69" customFormat="1">
      <c r="C191" s="105"/>
      <c r="D191" s="106"/>
      <c r="E191" s="105"/>
    </row>
    <row r="192" spans="3:5" s="69" customFormat="1">
      <c r="C192" s="105"/>
      <c r="D192" s="106"/>
      <c r="E192" s="105"/>
    </row>
    <row r="193" spans="3:5" s="69" customFormat="1">
      <c r="C193" s="105"/>
      <c r="D193" s="106"/>
      <c r="E193" s="105"/>
    </row>
    <row r="194" spans="3:5" s="69" customFormat="1">
      <c r="C194" s="105"/>
      <c r="D194" s="106"/>
      <c r="E194" s="105"/>
    </row>
    <row r="195" spans="3:5" s="69" customFormat="1">
      <c r="C195" s="105"/>
      <c r="D195" s="106"/>
      <c r="E195" s="105"/>
    </row>
    <row r="196" spans="3:5" s="69" customFormat="1">
      <c r="C196" s="105"/>
      <c r="D196" s="106"/>
      <c r="E196" s="105"/>
    </row>
    <row r="197" spans="3:5" s="69" customFormat="1">
      <c r="C197" s="105"/>
      <c r="D197" s="106"/>
      <c r="E197" s="105"/>
    </row>
    <row r="198" spans="3:5" s="69" customFormat="1">
      <c r="C198" s="105"/>
      <c r="D198" s="106"/>
      <c r="E198" s="105"/>
    </row>
    <row r="199" spans="3:5" s="69" customFormat="1">
      <c r="C199" s="105"/>
      <c r="D199" s="106"/>
      <c r="E199" s="105"/>
    </row>
    <row r="200" spans="3:5" s="69" customFormat="1">
      <c r="C200" s="105"/>
      <c r="D200" s="106"/>
      <c r="E200" s="105"/>
    </row>
    <row r="201" spans="3:5" s="69" customFormat="1">
      <c r="C201" s="105"/>
      <c r="D201" s="106"/>
      <c r="E201" s="105"/>
    </row>
    <row r="202" spans="3:5" s="69" customFormat="1">
      <c r="C202" s="105"/>
      <c r="D202" s="106"/>
      <c r="E202" s="105"/>
    </row>
    <row r="203" spans="3:5" s="69" customFormat="1">
      <c r="C203" s="105"/>
      <c r="D203" s="106"/>
      <c r="E203" s="105"/>
    </row>
    <row r="204" spans="3:5" s="69" customFormat="1">
      <c r="C204" s="105"/>
      <c r="D204" s="106"/>
      <c r="E204" s="105"/>
    </row>
    <row r="205" spans="3:5" s="69" customFormat="1">
      <c r="C205" s="105"/>
      <c r="D205" s="106"/>
      <c r="E205" s="105"/>
    </row>
    <row r="206" spans="3:5" s="69" customFormat="1">
      <c r="C206" s="105"/>
      <c r="D206" s="106"/>
      <c r="E206" s="105"/>
    </row>
    <row r="207" spans="3:5" s="69" customFormat="1">
      <c r="C207" s="105"/>
      <c r="D207" s="106"/>
      <c r="E207" s="105"/>
    </row>
    <row r="208" spans="3:5" s="69" customFormat="1">
      <c r="C208" s="105"/>
      <c r="D208" s="106"/>
      <c r="E208" s="105"/>
    </row>
    <row r="209" spans="3:5" s="69" customFormat="1">
      <c r="C209" s="105"/>
      <c r="D209" s="106"/>
      <c r="E209" s="105"/>
    </row>
    <row r="210" spans="3:5" s="69" customFormat="1">
      <c r="C210" s="105"/>
      <c r="D210" s="106"/>
      <c r="E210" s="105"/>
    </row>
    <row r="211" spans="3:5" s="69" customFormat="1">
      <c r="C211" s="105"/>
      <c r="D211" s="106"/>
      <c r="E211" s="105"/>
    </row>
    <row r="212" spans="3:5" s="69" customFormat="1">
      <c r="C212" s="105"/>
      <c r="D212" s="106"/>
      <c r="E212" s="105"/>
    </row>
    <row r="213" spans="3:5" s="69" customFormat="1">
      <c r="C213" s="105"/>
      <c r="D213" s="106"/>
      <c r="E213" s="105"/>
    </row>
    <row r="214" spans="3:5" s="69" customFormat="1">
      <c r="C214" s="105"/>
      <c r="D214" s="106"/>
      <c r="E214" s="105"/>
    </row>
    <row r="215" spans="3:5" s="69" customFormat="1">
      <c r="C215" s="105"/>
      <c r="D215" s="106"/>
      <c r="E215" s="105"/>
    </row>
    <row r="216" spans="3:5" s="69" customFormat="1">
      <c r="C216" s="105"/>
      <c r="D216" s="106"/>
      <c r="E216" s="105"/>
    </row>
    <row r="217" spans="3:5" s="69" customFormat="1">
      <c r="C217" s="105"/>
      <c r="D217" s="106"/>
      <c r="E217" s="105"/>
    </row>
    <row r="218" spans="3:5" s="69" customFormat="1">
      <c r="C218" s="105"/>
      <c r="D218" s="106"/>
      <c r="E218" s="105"/>
    </row>
    <row r="219" spans="3:5" s="69" customFormat="1">
      <c r="C219" s="105"/>
      <c r="D219" s="106"/>
      <c r="E219" s="105"/>
    </row>
    <row r="220" spans="3:5" s="69" customFormat="1">
      <c r="C220" s="105"/>
      <c r="D220" s="106"/>
      <c r="E220" s="105"/>
    </row>
    <row r="221" spans="3:5" s="69" customFormat="1">
      <c r="C221" s="105"/>
      <c r="D221" s="106"/>
      <c r="E221" s="105"/>
    </row>
    <row r="222" spans="3:5" s="69" customFormat="1">
      <c r="C222" s="105"/>
      <c r="D222" s="106"/>
      <c r="E222" s="105"/>
    </row>
    <row r="223" spans="3:5" s="69" customFormat="1">
      <c r="C223" s="105"/>
      <c r="D223" s="106"/>
      <c r="E223" s="105"/>
    </row>
    <row r="224" spans="3:5" s="69" customFormat="1">
      <c r="C224" s="105"/>
      <c r="D224" s="106"/>
      <c r="E224" s="105"/>
    </row>
    <row r="225" spans="3:5" s="69" customFormat="1">
      <c r="C225" s="105"/>
      <c r="D225" s="106"/>
      <c r="E225" s="105"/>
    </row>
    <row r="226" spans="3:5" s="69" customFormat="1">
      <c r="C226" s="105"/>
      <c r="D226" s="106"/>
      <c r="E226" s="105"/>
    </row>
    <row r="227" spans="3:5" s="69" customFormat="1">
      <c r="C227" s="105"/>
      <c r="D227" s="106"/>
      <c r="E227" s="105"/>
    </row>
    <row r="228" spans="3:5" s="69" customFormat="1">
      <c r="C228" s="105"/>
      <c r="D228" s="106"/>
      <c r="E228" s="105"/>
    </row>
    <row r="229" spans="3:5" s="69" customFormat="1">
      <c r="C229" s="105"/>
      <c r="D229" s="106"/>
      <c r="E229" s="105"/>
    </row>
    <row r="230" spans="3:5" s="69" customFormat="1">
      <c r="C230" s="105"/>
      <c r="D230" s="106"/>
      <c r="E230" s="105"/>
    </row>
    <row r="231" spans="3:5" s="69" customFormat="1">
      <c r="C231" s="105"/>
      <c r="D231" s="106"/>
      <c r="E231" s="105"/>
    </row>
    <row r="232" spans="3:5" s="69" customFormat="1">
      <c r="C232" s="105"/>
      <c r="D232" s="106"/>
      <c r="E232" s="105"/>
    </row>
    <row r="233" spans="3:5" s="69" customFormat="1">
      <c r="C233" s="105"/>
      <c r="D233" s="106"/>
      <c r="E233" s="105"/>
    </row>
    <row r="234" spans="3:5" s="69" customFormat="1">
      <c r="C234" s="105"/>
      <c r="D234" s="106"/>
      <c r="E234" s="105"/>
    </row>
    <row r="235" spans="3:5" s="69" customFormat="1">
      <c r="C235" s="105"/>
      <c r="D235" s="106"/>
      <c r="E235" s="105"/>
    </row>
    <row r="236" spans="3:5" s="69" customFormat="1">
      <c r="C236" s="105"/>
      <c r="D236" s="106"/>
      <c r="E236" s="105"/>
    </row>
    <row r="237" spans="3:5" s="69" customFormat="1">
      <c r="C237" s="105"/>
      <c r="D237" s="106"/>
      <c r="E237" s="105"/>
    </row>
    <row r="238" spans="3:5" s="69" customFormat="1">
      <c r="C238" s="105"/>
      <c r="D238" s="106"/>
      <c r="E238" s="105"/>
    </row>
    <row r="239" spans="3:5" s="69" customFormat="1">
      <c r="C239" s="105"/>
      <c r="D239" s="106"/>
      <c r="E239" s="105"/>
    </row>
    <row r="240" spans="3:5" s="69" customFormat="1">
      <c r="C240" s="105"/>
      <c r="D240" s="106"/>
      <c r="E240" s="105"/>
    </row>
    <row r="241" spans="3:5" s="69" customFormat="1">
      <c r="C241" s="105"/>
      <c r="D241" s="106"/>
      <c r="E241" s="105"/>
    </row>
    <row r="242" spans="3:5" s="69" customFormat="1">
      <c r="C242" s="105"/>
      <c r="D242" s="106"/>
      <c r="E242" s="105"/>
    </row>
    <row r="243" spans="3:5" s="69" customFormat="1">
      <c r="C243" s="105"/>
      <c r="D243" s="106"/>
      <c r="E243" s="105"/>
    </row>
    <row r="244" spans="3:5" s="69" customFormat="1">
      <c r="C244" s="105"/>
      <c r="D244" s="106"/>
      <c r="E244" s="105"/>
    </row>
    <row r="245" spans="3:5" s="69" customFormat="1">
      <c r="C245" s="105"/>
      <c r="D245" s="106"/>
      <c r="E245" s="105"/>
    </row>
    <row r="246" spans="3:5" s="69" customFormat="1">
      <c r="C246" s="105"/>
      <c r="D246" s="106"/>
      <c r="E246" s="105"/>
    </row>
    <row r="247" spans="3:5" s="69" customFormat="1">
      <c r="C247" s="105"/>
      <c r="D247" s="106"/>
      <c r="E247" s="105"/>
    </row>
    <row r="248" spans="3:5" s="69" customFormat="1">
      <c r="C248" s="105"/>
      <c r="D248" s="106"/>
      <c r="E248" s="105"/>
    </row>
    <row r="249" spans="3:5" s="69" customFormat="1">
      <c r="C249" s="105"/>
      <c r="D249" s="106"/>
      <c r="E249" s="105"/>
    </row>
    <row r="250" spans="3:5" s="69" customFormat="1">
      <c r="C250" s="105"/>
      <c r="D250" s="106"/>
      <c r="E250" s="105"/>
    </row>
    <row r="251" spans="3:5" s="69" customFormat="1">
      <c r="C251" s="105"/>
      <c r="D251" s="106"/>
      <c r="E251" s="105"/>
    </row>
    <row r="252" spans="3:5" s="69" customFormat="1">
      <c r="C252" s="105"/>
      <c r="D252" s="106"/>
      <c r="E252" s="105"/>
    </row>
    <row r="253" spans="3:5" s="69" customFormat="1">
      <c r="C253" s="105"/>
      <c r="D253" s="106"/>
      <c r="E253" s="105"/>
    </row>
    <row r="254" spans="3:5" s="69" customFormat="1">
      <c r="C254" s="105"/>
      <c r="D254" s="106"/>
      <c r="E254" s="105"/>
    </row>
    <row r="255" spans="3:5" s="69" customFormat="1">
      <c r="C255" s="105"/>
      <c r="D255" s="106"/>
      <c r="E255" s="105"/>
    </row>
    <row r="256" spans="3:5" s="69" customFormat="1">
      <c r="C256" s="105"/>
      <c r="D256" s="106"/>
      <c r="E256" s="105"/>
    </row>
    <row r="257" spans="3:5" s="69" customFormat="1">
      <c r="C257" s="105"/>
      <c r="D257" s="106"/>
      <c r="E257" s="105"/>
    </row>
    <row r="258" spans="3:5" s="69" customFormat="1">
      <c r="C258" s="105"/>
      <c r="D258" s="106"/>
      <c r="E258" s="105"/>
    </row>
    <row r="259" spans="3:5" s="69" customFormat="1">
      <c r="C259" s="105"/>
      <c r="D259" s="106"/>
      <c r="E259" s="105"/>
    </row>
    <row r="260" spans="3:5" s="69" customFormat="1">
      <c r="C260" s="105"/>
      <c r="D260" s="106"/>
      <c r="E260" s="105"/>
    </row>
    <row r="261" spans="3:5" s="69" customFormat="1">
      <c r="C261" s="105"/>
      <c r="D261" s="106"/>
      <c r="E261" s="105"/>
    </row>
    <row r="262" spans="3:5" s="69" customFormat="1">
      <c r="C262" s="105"/>
      <c r="D262" s="106"/>
      <c r="E262" s="105"/>
    </row>
    <row r="263" spans="3:5" s="69" customFormat="1">
      <c r="C263" s="105"/>
      <c r="D263" s="106"/>
      <c r="E263" s="105"/>
    </row>
    <row r="264" spans="3:5" s="69" customFormat="1">
      <c r="C264" s="105"/>
      <c r="D264" s="106"/>
      <c r="E264" s="105"/>
    </row>
    <row r="265" spans="3:5" s="69" customFormat="1">
      <c r="C265" s="105"/>
      <c r="D265" s="106"/>
      <c r="E265" s="105"/>
    </row>
    <row r="266" spans="3:5" s="69" customFormat="1">
      <c r="C266" s="105"/>
      <c r="D266" s="106"/>
      <c r="E266" s="105"/>
    </row>
    <row r="267" spans="3:5" s="69" customFormat="1">
      <c r="C267" s="105"/>
      <c r="D267" s="106"/>
      <c r="E267" s="105"/>
    </row>
    <row r="268" spans="3:5" s="69" customFormat="1">
      <c r="C268" s="105"/>
      <c r="D268" s="106"/>
      <c r="E268" s="105"/>
    </row>
    <row r="269" spans="3:5" s="69" customFormat="1">
      <c r="C269" s="105"/>
      <c r="D269" s="106"/>
      <c r="E269" s="105"/>
    </row>
    <row r="270" spans="3:5" s="69" customFormat="1">
      <c r="C270" s="105"/>
      <c r="D270" s="106"/>
      <c r="E270" s="105"/>
    </row>
    <row r="271" spans="3:5" s="69" customFormat="1">
      <c r="C271" s="105"/>
      <c r="D271" s="106"/>
      <c r="E271" s="105"/>
    </row>
    <row r="272" spans="3:5" s="69" customFormat="1">
      <c r="C272" s="105"/>
      <c r="D272" s="106"/>
      <c r="E272" s="105"/>
    </row>
    <row r="273" spans="3:5" s="69" customFormat="1">
      <c r="C273" s="105"/>
      <c r="D273" s="106"/>
      <c r="E273" s="105"/>
    </row>
    <row r="274" spans="3:5" s="69" customFormat="1">
      <c r="C274" s="105"/>
      <c r="D274" s="106"/>
      <c r="E274" s="105"/>
    </row>
    <row r="275" spans="3:5" s="69" customFormat="1">
      <c r="C275" s="105"/>
      <c r="D275" s="106"/>
      <c r="E275" s="105"/>
    </row>
    <row r="276" spans="3:5" s="69" customFormat="1">
      <c r="C276" s="105"/>
      <c r="D276" s="106"/>
      <c r="E276" s="105"/>
    </row>
    <row r="277" spans="3:5" s="69" customFormat="1">
      <c r="C277" s="105"/>
      <c r="D277" s="106"/>
      <c r="E277" s="105"/>
    </row>
    <row r="278" spans="3:5" s="69" customFormat="1">
      <c r="C278" s="105"/>
      <c r="D278" s="106"/>
      <c r="E278" s="105"/>
    </row>
    <row r="279" spans="3:5" s="69" customFormat="1">
      <c r="C279" s="105"/>
      <c r="D279" s="106"/>
      <c r="E279" s="105"/>
    </row>
    <row r="280" spans="3:5" s="69" customFormat="1">
      <c r="C280" s="105"/>
      <c r="D280" s="106"/>
      <c r="E280" s="105"/>
    </row>
    <row r="281" spans="3:5" s="69" customFormat="1">
      <c r="C281" s="105"/>
      <c r="D281" s="106"/>
      <c r="E281" s="105"/>
    </row>
    <row r="282" spans="3:5" s="69" customFormat="1">
      <c r="C282" s="105"/>
      <c r="D282" s="106"/>
      <c r="E282" s="105"/>
    </row>
    <row r="283" spans="3:5" s="69" customFormat="1">
      <c r="C283" s="105"/>
      <c r="D283" s="106"/>
      <c r="E283" s="105"/>
    </row>
    <row r="284" spans="3:5" s="69" customFormat="1">
      <c r="C284" s="105"/>
      <c r="D284" s="106"/>
      <c r="E284" s="105"/>
    </row>
    <row r="285" spans="3:5" s="69" customFormat="1">
      <c r="C285" s="105"/>
      <c r="D285" s="106"/>
      <c r="E285" s="105"/>
    </row>
    <row r="286" spans="3:5" s="69" customFormat="1">
      <c r="C286" s="105"/>
      <c r="D286" s="106"/>
      <c r="E286" s="105"/>
    </row>
    <row r="287" spans="3:5" s="69" customFormat="1">
      <c r="C287" s="105"/>
      <c r="D287" s="106"/>
      <c r="E287" s="105"/>
    </row>
    <row r="288" spans="3:5" s="69" customFormat="1">
      <c r="C288" s="105"/>
      <c r="D288" s="106"/>
      <c r="E288" s="105"/>
    </row>
    <row r="289" spans="3:5" s="69" customFormat="1">
      <c r="C289" s="105"/>
      <c r="D289" s="106"/>
      <c r="E289" s="105"/>
    </row>
    <row r="290" spans="3:5" s="69" customFormat="1">
      <c r="C290" s="105"/>
      <c r="D290" s="106"/>
      <c r="E290" s="105"/>
    </row>
    <row r="291" spans="3:5" s="69" customFormat="1">
      <c r="C291" s="105"/>
      <c r="D291" s="106"/>
      <c r="E291" s="105"/>
    </row>
    <row r="292" spans="3:5" s="69" customFormat="1">
      <c r="C292" s="105"/>
      <c r="D292" s="106"/>
      <c r="E292" s="105"/>
    </row>
    <row r="293" spans="3:5" s="69" customFormat="1">
      <c r="C293" s="105"/>
      <c r="D293" s="106"/>
      <c r="E293" s="105"/>
    </row>
    <row r="294" spans="3:5" s="69" customFormat="1">
      <c r="C294" s="105"/>
      <c r="D294" s="106"/>
      <c r="E294" s="105"/>
    </row>
    <row r="295" spans="3:5" s="69" customFormat="1">
      <c r="C295" s="105"/>
      <c r="D295" s="106"/>
      <c r="E295" s="105"/>
    </row>
    <row r="296" spans="3:5" s="69" customFormat="1">
      <c r="C296" s="105"/>
      <c r="D296" s="106"/>
      <c r="E296" s="105"/>
    </row>
    <row r="297" spans="3:5" s="69" customFormat="1">
      <c r="C297" s="105"/>
      <c r="D297" s="106"/>
      <c r="E297" s="105"/>
    </row>
    <row r="298" spans="3:5" s="69" customFormat="1">
      <c r="C298" s="105"/>
      <c r="D298" s="106"/>
      <c r="E298" s="105"/>
    </row>
    <row r="299" spans="3:5" s="69" customFormat="1">
      <c r="C299" s="105"/>
      <c r="D299" s="106"/>
      <c r="E299" s="105"/>
    </row>
    <row r="300" spans="3:5" s="69" customFormat="1">
      <c r="C300" s="105"/>
      <c r="D300" s="106"/>
      <c r="E300" s="105"/>
    </row>
    <row r="301" spans="3:5" s="69" customFormat="1">
      <c r="C301" s="105"/>
      <c r="D301" s="106"/>
      <c r="E301" s="105"/>
    </row>
    <row r="302" spans="3:5" s="69" customFormat="1">
      <c r="C302" s="105"/>
      <c r="D302" s="106"/>
      <c r="E302" s="105"/>
    </row>
    <row r="303" spans="3:5" s="69" customFormat="1">
      <c r="C303" s="105"/>
      <c r="D303" s="106"/>
      <c r="E303" s="105"/>
    </row>
    <row r="304" spans="3:5" s="69" customFormat="1">
      <c r="C304" s="105"/>
      <c r="D304" s="106"/>
      <c r="E304" s="105"/>
    </row>
    <row r="305" spans="3:5" s="69" customFormat="1">
      <c r="C305" s="105"/>
      <c r="D305" s="106"/>
      <c r="E305" s="105"/>
    </row>
    <row r="306" spans="3:5" s="69" customFormat="1">
      <c r="C306" s="105"/>
      <c r="D306" s="106"/>
      <c r="E306" s="105"/>
    </row>
    <row r="307" spans="3:5" s="69" customFormat="1">
      <c r="C307" s="105"/>
      <c r="D307" s="106"/>
      <c r="E307" s="105"/>
    </row>
    <row r="308" spans="3:5" s="69" customFormat="1">
      <c r="C308" s="105"/>
      <c r="D308" s="106"/>
      <c r="E308" s="105"/>
    </row>
    <row r="309" spans="3:5" s="69" customFormat="1">
      <c r="C309" s="105"/>
      <c r="D309" s="106"/>
      <c r="E309" s="105"/>
    </row>
    <row r="310" spans="3:5" s="69" customFormat="1">
      <c r="C310" s="105"/>
      <c r="D310" s="106"/>
      <c r="E310" s="105"/>
    </row>
    <row r="311" spans="3:5" s="69" customFormat="1">
      <c r="C311" s="105"/>
      <c r="D311" s="106"/>
      <c r="E311" s="105"/>
    </row>
    <row r="312" spans="3:5" s="69" customFormat="1">
      <c r="C312" s="105"/>
      <c r="D312" s="106"/>
      <c r="E312" s="105"/>
    </row>
    <row r="313" spans="3:5" s="69" customFormat="1">
      <c r="C313" s="105"/>
      <c r="D313" s="106"/>
      <c r="E313" s="105"/>
    </row>
    <row r="314" spans="3:5" s="69" customFormat="1">
      <c r="C314" s="105"/>
      <c r="D314" s="106"/>
      <c r="E314" s="105"/>
    </row>
    <row r="315" spans="3:5" s="69" customFormat="1">
      <c r="C315" s="105"/>
      <c r="D315" s="106"/>
      <c r="E315" s="105"/>
    </row>
    <row r="316" spans="3:5" s="69" customFormat="1">
      <c r="C316" s="105"/>
      <c r="D316" s="106"/>
      <c r="E316" s="105"/>
    </row>
    <row r="317" spans="3:5" s="69" customFormat="1">
      <c r="C317" s="105"/>
      <c r="D317" s="106"/>
      <c r="E317" s="105"/>
    </row>
    <row r="318" spans="3:5" s="69" customFormat="1">
      <c r="C318" s="105"/>
      <c r="D318" s="106"/>
      <c r="E318" s="105"/>
    </row>
    <row r="319" spans="3:5" s="69" customFormat="1">
      <c r="C319" s="105"/>
      <c r="D319" s="106"/>
      <c r="E319" s="105"/>
    </row>
  </sheetData>
  <mergeCells count="35">
    <mergeCell ref="C18:C19"/>
    <mergeCell ref="D18:D19"/>
    <mergeCell ref="E18:E19"/>
    <mergeCell ref="C41:C42"/>
    <mergeCell ref="D41:D42"/>
    <mergeCell ref="E41:E42"/>
    <mergeCell ref="A1:E1"/>
    <mergeCell ref="A16:E16"/>
    <mergeCell ref="B7:E7"/>
    <mergeCell ref="B8:E8"/>
    <mergeCell ref="B9:E9"/>
    <mergeCell ref="A10:E10"/>
    <mergeCell ref="A11:E11"/>
    <mergeCell ref="A12:E12"/>
    <mergeCell ref="A14:E14"/>
    <mergeCell ref="A20:B20"/>
    <mergeCell ref="A28:B28"/>
    <mergeCell ref="A34:B34"/>
    <mergeCell ref="A43:B43"/>
    <mergeCell ref="A47:B47"/>
    <mergeCell ref="A51:B51"/>
    <mergeCell ref="A115:E115"/>
    <mergeCell ref="A120:A123"/>
    <mergeCell ref="A124:A127"/>
    <mergeCell ref="A128:A131"/>
    <mergeCell ref="A93:B93"/>
    <mergeCell ref="D118:D119"/>
    <mergeCell ref="E118:E119"/>
    <mergeCell ref="D116:E117"/>
    <mergeCell ref="A116:A119"/>
    <mergeCell ref="B128:B131"/>
    <mergeCell ref="B116:B119"/>
    <mergeCell ref="C116:C119"/>
    <mergeCell ref="B120:B123"/>
    <mergeCell ref="B124:B127"/>
  </mergeCells>
  <dataValidations count="7">
    <dataValidation allowBlank="1" showInputMessage="1" showErrorMessage="1" prompt="Ne RIEN saisir dans ces cellules" sqref="A54 A90 A39 A51 A43 A47 A71 A28 A34 A20" xr:uid="{00000000-0002-0000-0000-000000000000}"/>
    <dataValidation type="whole" allowBlank="1" showInputMessage="1" showErrorMessage="1" sqref="D76:D90" xr:uid="{00000000-0002-0000-0000-000001000000}">
      <formula1>0</formula1>
      <formula2>1000000000000000</formula2>
    </dataValidation>
    <dataValidation type="decimal" allowBlank="1" showInputMessage="1" showErrorMessage="1" sqref="C76:C90" xr:uid="{00000000-0002-0000-0000-000002000000}">
      <formula1>0</formula1>
      <formula2>1000000000000000</formula2>
    </dataValidation>
    <dataValidation type="whole" allowBlank="1" showInputMessage="1" showErrorMessage="1" sqref="E51 E43 E47 C39 D20:D39 C20 C28 C34 D43:D54 C43 C47 C51 C54" xr:uid="{00000000-0002-0000-0000-000003000000}">
      <formula1>0</formula1>
      <formula2>1000000000</formula2>
    </dataValidation>
    <dataValidation type="whole" allowBlank="1" showInputMessage="1" showErrorMessage="1" sqref="D59:D72" xr:uid="{00000000-0002-0000-0000-000004000000}">
      <formula1>0</formula1>
      <formula2>1000000000000000000</formula2>
    </dataValidation>
    <dataValidation type="decimal" allowBlank="1" showInputMessage="1" showErrorMessage="1" sqref="C59:C72" xr:uid="{00000000-0002-0000-0000-000005000000}">
      <formula1>0</formula1>
      <formula2>100000000000000000</formula2>
    </dataValidation>
    <dataValidation type="decimal" allowBlank="1" showInputMessage="1" showErrorMessage="1" sqref="C21:C27 C29:C33 C35:C38 C44:C46 C48:C50 C52:C53" xr:uid="{BC32F4EF-85DF-4B66-B428-F17CE9226A99}">
      <formula1>0</formula1>
      <formula2>1000000000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55" max="4" man="1"/>
    <brk id="91" max="4"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topLeftCell="A66" zoomScaleNormal="100" workbookViewId="0">
      <selection activeCell="L83" sqref="L83"/>
    </sheetView>
  </sheetViews>
  <sheetFormatPr defaultColWidth="11.42578125" defaultRowHeight="15"/>
  <sheetData>
    <row r="1" spans="1:14" ht="15.75" thickBot="1"/>
    <row r="2" spans="1:14" ht="43.5" customHeight="1" thickBot="1">
      <c r="A2" s="264" t="s">
        <v>142</v>
      </c>
      <c r="B2" s="265"/>
      <c r="C2" s="265"/>
      <c r="D2" s="265"/>
      <c r="E2" s="265"/>
      <c r="F2" s="265"/>
      <c r="G2" s="265"/>
      <c r="H2" s="265"/>
      <c r="I2" s="265"/>
      <c r="J2" s="265"/>
      <c r="K2" s="265"/>
      <c r="L2" s="265"/>
      <c r="M2" s="265"/>
      <c r="N2" s="266"/>
    </row>
    <row r="4" spans="1:14" s="21" customFormat="1">
      <c r="A4" s="21" t="s">
        <v>143</v>
      </c>
    </row>
    <row r="5" spans="1:14" ht="15.75" thickBot="1"/>
    <row r="6" spans="1:14" ht="32.25" customHeight="1" thickBot="1">
      <c r="F6" s="270" t="s">
        <v>144</v>
      </c>
      <c r="G6" s="271"/>
      <c r="H6" s="271"/>
      <c r="I6" s="271"/>
      <c r="J6" s="271"/>
      <c r="K6" s="272"/>
    </row>
    <row r="7" spans="1:14" ht="15.75" thickBot="1"/>
    <row r="8" spans="1:14" ht="75.75" customHeight="1" thickTop="1" thickBot="1">
      <c r="B8" s="267" t="s">
        <v>145</v>
      </c>
      <c r="C8" s="268"/>
      <c r="D8" s="268"/>
      <c r="E8" s="268"/>
      <c r="F8" s="268"/>
      <c r="G8" s="268"/>
      <c r="H8" s="268"/>
      <c r="I8" s="268"/>
      <c r="J8" s="268"/>
      <c r="K8" s="268"/>
      <c r="L8" s="268"/>
      <c r="M8" s="268"/>
      <c r="N8" s="269"/>
    </row>
    <row r="9" spans="1:14" ht="15.75" thickTop="1"/>
    <row r="11" spans="1:14" ht="15.75" thickBot="1"/>
    <row r="12" spans="1:14" ht="32.25" customHeight="1" thickBot="1">
      <c r="F12" s="261" t="s">
        <v>146</v>
      </c>
      <c r="G12" s="262"/>
      <c r="H12" s="262"/>
      <c r="I12" s="262"/>
      <c r="J12" s="262"/>
      <c r="K12" s="263"/>
    </row>
    <row r="14" spans="1:14">
      <c r="A14" s="18"/>
    </row>
    <row r="16" spans="1:14" ht="15.75" thickBot="1"/>
    <row r="17" spans="2:14" ht="75.75" customHeight="1" thickTop="1" thickBot="1">
      <c r="B17" s="254" t="s">
        <v>147</v>
      </c>
      <c r="C17" s="252"/>
      <c r="D17" s="252"/>
      <c r="E17" s="252"/>
      <c r="F17" s="252"/>
      <c r="G17" s="252"/>
      <c r="H17" s="252"/>
      <c r="I17" s="252"/>
      <c r="J17" s="252"/>
      <c r="K17" s="252"/>
      <c r="L17" s="252"/>
      <c r="M17" s="252"/>
      <c r="N17" s="253"/>
    </row>
    <row r="18" spans="2:14" ht="15.75" thickTop="1"/>
    <row r="19" spans="2:14" ht="15.75" thickBot="1"/>
    <row r="20" spans="2:14" ht="36" customHeight="1" thickTop="1" thickBot="1">
      <c r="B20" s="255" t="s">
        <v>148</v>
      </c>
      <c r="C20" s="256"/>
      <c r="D20" s="256"/>
      <c r="E20" s="256"/>
      <c r="F20" s="257"/>
    </row>
    <row r="21" spans="2:14" ht="15.75" thickTop="1"/>
    <row r="22" spans="2:14" ht="15.75" thickBot="1"/>
    <row r="23" spans="2:14" ht="61.5" customHeight="1" thickTop="1" thickBot="1">
      <c r="B23" s="254" t="s">
        <v>149</v>
      </c>
      <c r="C23" s="252"/>
      <c r="D23" s="252"/>
      <c r="E23" s="252"/>
      <c r="F23" s="252"/>
      <c r="G23" s="252"/>
      <c r="H23" s="252"/>
      <c r="I23" s="252"/>
      <c r="J23" s="252"/>
      <c r="K23" s="252"/>
      <c r="L23" s="252"/>
      <c r="M23" s="252"/>
      <c r="N23" s="253"/>
    </row>
    <row r="24" spans="2:14" ht="15.75" thickTop="1"/>
    <row r="25" spans="2:14" ht="15.75" thickBot="1"/>
    <row r="26" spans="2:14" ht="61.5" customHeight="1" thickTop="1" thickBot="1">
      <c r="B26" s="251" t="s">
        <v>150</v>
      </c>
      <c r="C26" s="252"/>
      <c r="D26" s="252"/>
      <c r="E26" s="252"/>
      <c r="F26" s="252"/>
      <c r="G26" s="252"/>
      <c r="H26" s="252"/>
      <c r="I26" s="252"/>
      <c r="J26" s="252"/>
      <c r="K26" s="252"/>
      <c r="L26" s="252"/>
      <c r="M26" s="252"/>
      <c r="N26" s="253"/>
    </row>
    <row r="27" spans="2:14" ht="15.75" thickTop="1"/>
    <row r="30" spans="2:14" ht="15.75" thickBot="1"/>
    <row r="31" spans="2:14" ht="75.75" customHeight="1" thickTop="1" thickBot="1">
      <c r="B31" s="254" t="s">
        <v>151</v>
      </c>
      <c r="C31" s="252"/>
      <c r="D31" s="252"/>
      <c r="E31" s="252"/>
      <c r="F31" s="252"/>
      <c r="G31" s="252"/>
      <c r="H31" s="252"/>
      <c r="I31" s="252"/>
      <c r="J31" s="252"/>
      <c r="K31" s="252"/>
      <c r="L31" s="252"/>
      <c r="M31" s="252"/>
      <c r="N31" s="253"/>
    </row>
    <row r="32" spans="2:14" ht="15.75" thickTop="1"/>
    <row r="33" spans="2:14" ht="15.75" thickBot="1"/>
    <row r="34" spans="2:14" ht="36" customHeight="1" thickTop="1" thickBot="1">
      <c r="B34" s="255" t="s">
        <v>148</v>
      </c>
      <c r="C34" s="256"/>
      <c r="D34" s="256"/>
      <c r="E34" s="256"/>
      <c r="F34" s="257"/>
    </row>
    <row r="35" spans="2:14" ht="15.75" thickTop="1"/>
    <row r="36" spans="2:14" ht="15.75" thickBot="1"/>
    <row r="37" spans="2:14" ht="72" customHeight="1" thickTop="1" thickBot="1">
      <c r="B37" s="254" t="s">
        <v>152</v>
      </c>
      <c r="C37" s="252"/>
      <c r="D37" s="252"/>
      <c r="E37" s="252"/>
      <c r="F37" s="252"/>
      <c r="G37" s="252"/>
      <c r="H37" s="252"/>
      <c r="I37" s="252"/>
      <c r="J37" s="252"/>
      <c r="K37" s="252"/>
      <c r="L37" s="252"/>
      <c r="M37" s="252"/>
      <c r="N37" s="253"/>
    </row>
    <row r="38" spans="2:14" ht="15.75" thickTop="1"/>
    <row r="39" spans="2:14" ht="15.75" thickBot="1"/>
    <row r="40" spans="2:14" ht="61.5" customHeight="1" thickTop="1" thickBot="1">
      <c r="B40" s="254" t="s">
        <v>153</v>
      </c>
      <c r="C40" s="252"/>
      <c r="D40" s="252"/>
      <c r="E40" s="252"/>
      <c r="F40" s="252"/>
      <c r="G40" s="252"/>
      <c r="H40" s="252"/>
      <c r="I40" s="252"/>
      <c r="J40" s="252"/>
      <c r="K40" s="252"/>
      <c r="L40" s="252"/>
      <c r="M40" s="252"/>
      <c r="N40" s="253"/>
    </row>
    <row r="41" spans="2:14" ht="15.75" thickTop="1"/>
    <row r="42" spans="2:14" ht="15.75" thickBot="1"/>
    <row r="43" spans="2:14" ht="61.5" customHeight="1" thickTop="1" thickBot="1">
      <c r="B43" s="254" t="s">
        <v>154</v>
      </c>
      <c r="C43" s="252"/>
      <c r="D43" s="252"/>
      <c r="E43" s="252"/>
      <c r="F43" s="252"/>
      <c r="G43" s="252"/>
      <c r="H43" s="252"/>
      <c r="I43" s="252"/>
      <c r="J43" s="252"/>
      <c r="K43" s="252"/>
      <c r="L43" s="252"/>
      <c r="M43" s="252"/>
      <c r="N43" s="253"/>
    </row>
    <row r="44" spans="2:14" ht="15.75" thickTop="1"/>
    <row r="45" spans="2:14" ht="15.75" thickBot="1"/>
    <row r="46" spans="2:14" ht="61.5" customHeight="1" thickTop="1" thickBot="1">
      <c r="B46" s="251" t="s">
        <v>155</v>
      </c>
      <c r="C46" s="252"/>
      <c r="D46" s="252"/>
      <c r="E46" s="252"/>
      <c r="F46" s="252"/>
      <c r="G46" s="252"/>
      <c r="H46" s="252"/>
      <c r="I46" s="252"/>
      <c r="J46" s="252"/>
      <c r="K46" s="252"/>
      <c r="L46" s="252"/>
      <c r="M46" s="252"/>
      <c r="N46" s="253"/>
    </row>
    <row r="47" spans="2:14" ht="15.75" thickTop="1"/>
    <row r="50" spans="2:14" ht="15.75" thickBot="1"/>
    <row r="51" spans="2:14" ht="75.75" customHeight="1" thickTop="1" thickBot="1">
      <c r="B51" s="251" t="s">
        <v>156</v>
      </c>
      <c r="C51" s="252"/>
      <c r="D51" s="252"/>
      <c r="E51" s="252"/>
      <c r="F51" s="252"/>
      <c r="G51" s="252"/>
      <c r="H51" s="252"/>
      <c r="I51" s="252"/>
      <c r="J51" s="252"/>
      <c r="K51" s="252"/>
      <c r="L51" s="252"/>
      <c r="M51" s="252"/>
      <c r="N51" s="253"/>
    </row>
    <row r="52" spans="2:14" ht="15.75" thickTop="1"/>
    <row r="53" spans="2:14" ht="15.75" thickBot="1"/>
    <row r="54" spans="2:14" ht="36" customHeight="1" thickTop="1" thickBot="1">
      <c r="B54" s="255" t="s">
        <v>148</v>
      </c>
      <c r="C54" s="256"/>
      <c r="D54" s="256"/>
      <c r="E54" s="256"/>
      <c r="F54" s="257"/>
    </row>
    <row r="55" spans="2:14" ht="15.75" thickTop="1"/>
    <row r="56" spans="2:14" ht="15.75" thickBot="1"/>
    <row r="57" spans="2:14" ht="72" customHeight="1" thickTop="1" thickBot="1">
      <c r="B57" s="251" t="s">
        <v>157</v>
      </c>
      <c r="C57" s="252"/>
      <c r="D57" s="252"/>
      <c r="E57" s="252"/>
      <c r="F57" s="252"/>
      <c r="G57" s="252"/>
      <c r="H57" s="252"/>
      <c r="I57" s="252"/>
      <c r="J57" s="252"/>
      <c r="K57" s="252"/>
      <c r="L57" s="252"/>
      <c r="M57" s="252"/>
      <c r="N57" s="253"/>
    </row>
    <row r="58" spans="2:14" ht="15.75" thickTop="1"/>
    <row r="59" spans="2:14" ht="15.75" thickBot="1"/>
    <row r="60" spans="2:14" ht="71.25" customHeight="1" thickTop="1" thickBot="1">
      <c r="B60" s="254" t="s">
        <v>158</v>
      </c>
      <c r="C60" s="252"/>
      <c r="D60" s="252"/>
      <c r="E60" s="252"/>
      <c r="F60" s="252"/>
      <c r="G60" s="252"/>
      <c r="H60" s="252"/>
      <c r="I60" s="252"/>
      <c r="J60" s="252"/>
      <c r="K60" s="252"/>
      <c r="L60" s="252"/>
      <c r="M60" s="252"/>
      <c r="N60" s="253"/>
    </row>
    <row r="61" spans="2:14" ht="15.75" thickTop="1"/>
    <row r="65" spans="2:14" ht="15.75" thickBot="1"/>
    <row r="66" spans="2:14" ht="75.75" customHeight="1" thickTop="1" thickBot="1">
      <c r="B66" s="258" t="s">
        <v>159</v>
      </c>
      <c r="C66" s="259"/>
      <c r="D66" s="259"/>
      <c r="E66" s="259"/>
      <c r="F66" s="259"/>
      <c r="G66" s="259"/>
      <c r="H66" s="259"/>
      <c r="I66" s="259"/>
      <c r="J66" s="259"/>
      <c r="K66" s="259"/>
      <c r="L66" s="259"/>
      <c r="M66" s="259"/>
      <c r="N66" s="260"/>
    </row>
    <row r="67" spans="2:14" ht="15.75" thickTop="1"/>
    <row r="68" spans="2:14" ht="15.75" thickBot="1"/>
    <row r="69" spans="2:14" ht="98.25" customHeight="1" thickTop="1" thickBot="1">
      <c r="B69" s="251" t="s">
        <v>160</v>
      </c>
      <c r="C69" s="252"/>
      <c r="D69" s="252"/>
      <c r="E69" s="252"/>
      <c r="F69" s="252"/>
      <c r="G69" s="252"/>
      <c r="H69" s="252"/>
      <c r="I69" s="252"/>
      <c r="J69" s="252"/>
      <c r="K69" s="252"/>
      <c r="L69" s="252"/>
      <c r="M69" s="252"/>
      <c r="N69" s="253"/>
    </row>
    <row r="70" spans="2:14" ht="31.5" customHeight="1" thickTop="1"/>
    <row r="71" spans="2:14" ht="15.75" thickBot="1"/>
    <row r="72" spans="2:14" ht="60" customHeight="1" thickTop="1" thickBot="1">
      <c r="B72" s="251" t="s">
        <v>161</v>
      </c>
      <c r="C72" s="252"/>
      <c r="D72" s="252"/>
      <c r="E72" s="252"/>
      <c r="F72" s="252"/>
      <c r="G72" s="252"/>
      <c r="H72" s="252"/>
      <c r="I72" s="252"/>
      <c r="J72" s="252"/>
      <c r="K72" s="252"/>
      <c r="L72" s="252"/>
      <c r="M72" s="252"/>
      <c r="N72" s="253"/>
    </row>
    <row r="73" spans="2:14" ht="15.75" thickTop="1"/>
    <row r="74" spans="2:14" ht="15.75" thickBot="1"/>
    <row r="75" spans="2:14" ht="48.75" customHeight="1" thickTop="1" thickBot="1">
      <c r="B75" s="251" t="s">
        <v>162</v>
      </c>
      <c r="C75" s="252"/>
      <c r="D75" s="252"/>
      <c r="E75" s="252"/>
      <c r="F75" s="252"/>
      <c r="G75" s="252"/>
      <c r="H75" s="252"/>
      <c r="I75" s="252"/>
      <c r="J75" s="252"/>
      <c r="K75" s="252"/>
      <c r="L75" s="252"/>
      <c r="M75" s="252"/>
      <c r="N75" s="253"/>
    </row>
    <row r="76" spans="2:14" ht="15.75" thickTop="1"/>
  </sheetData>
  <mergeCells count="22">
    <mergeCell ref="B23:N23"/>
    <mergeCell ref="F12:K12"/>
    <mergeCell ref="A2:N2"/>
    <mergeCell ref="B8:N8"/>
    <mergeCell ref="B17:N17"/>
    <mergeCell ref="B20:F20"/>
    <mergeCell ref="F6:K6"/>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6"/>
  <sheetViews>
    <sheetView topLeftCell="B15" zoomScaleNormal="100" workbookViewId="0">
      <selection activeCell="D31" sqref="D31"/>
    </sheetView>
  </sheetViews>
  <sheetFormatPr defaultColWidth="11.42578125" defaultRowHeight="15"/>
  <cols>
    <col min="2" max="2" width="8" customWidth="1"/>
    <col min="3" max="3" width="60.5703125" customWidth="1"/>
    <col min="4" max="4" width="66.7109375" customWidth="1"/>
    <col min="5" max="5" width="21.28515625" bestFit="1" customWidth="1"/>
    <col min="6" max="6" width="13.85546875" customWidth="1"/>
    <col min="7" max="7" width="12.5703125" style="29" bestFit="1" customWidth="1"/>
    <col min="9" max="9" width="7.42578125" bestFit="1" customWidth="1"/>
  </cols>
  <sheetData>
    <row r="1" spans="2:10">
      <c r="B1" s="285" t="s">
        <v>163</v>
      </c>
      <c r="C1" s="286"/>
      <c r="D1" s="286"/>
      <c r="E1" s="286"/>
      <c r="F1" s="286"/>
      <c r="G1" s="286"/>
      <c r="H1" s="286"/>
      <c r="I1" s="287"/>
    </row>
    <row r="2" spans="2:10">
      <c r="B2" s="286"/>
      <c r="C2" s="286"/>
      <c r="D2" s="286"/>
      <c r="E2" s="286"/>
      <c r="F2" s="286"/>
      <c r="G2" s="286"/>
      <c r="H2" s="286"/>
      <c r="I2" s="286"/>
    </row>
    <row r="3" spans="2:10">
      <c r="B3" s="169" t="s">
        <v>164</v>
      </c>
      <c r="C3" s="169" t="s">
        <v>165</v>
      </c>
      <c r="D3" s="169" t="s">
        <v>166</v>
      </c>
      <c r="E3" s="274" t="s">
        <v>167</v>
      </c>
      <c r="F3" s="275"/>
      <c r="G3" s="275"/>
      <c r="H3" s="275"/>
      <c r="I3" s="276"/>
    </row>
    <row r="4" spans="2:10" ht="60">
      <c r="B4" s="138">
        <v>1</v>
      </c>
      <c r="C4" s="139" t="s">
        <v>168</v>
      </c>
      <c r="D4" s="130" t="s">
        <v>169</v>
      </c>
      <c r="E4" s="290"/>
      <c r="F4" s="291"/>
      <c r="G4" s="291"/>
      <c r="H4" s="291"/>
      <c r="I4" s="292"/>
      <c r="J4" s="128"/>
    </row>
    <row r="5" spans="2:10" ht="45">
      <c r="B5" s="138">
        <v>2</v>
      </c>
      <c r="C5" s="138" t="s">
        <v>170</v>
      </c>
      <c r="D5" s="30" t="s">
        <v>171</v>
      </c>
      <c r="E5" s="274"/>
      <c r="F5" s="275"/>
      <c r="G5" s="275"/>
      <c r="H5" s="275"/>
      <c r="I5" s="276"/>
    </row>
    <row r="6" spans="2:10" ht="45">
      <c r="B6" s="138">
        <v>3</v>
      </c>
      <c r="C6" s="138" t="s">
        <v>172</v>
      </c>
      <c r="D6" s="30" t="s">
        <v>173</v>
      </c>
      <c r="E6" s="274"/>
      <c r="F6" s="275"/>
      <c r="G6" s="275"/>
      <c r="H6" s="275"/>
      <c r="I6" s="276"/>
    </row>
    <row r="7" spans="2:10" s="42" customFormat="1" ht="60">
      <c r="B7" s="138">
        <v>4</v>
      </c>
      <c r="C7" s="138" t="s">
        <v>174</v>
      </c>
      <c r="D7" s="30" t="s">
        <v>175</v>
      </c>
      <c r="E7" s="274"/>
      <c r="F7" s="275"/>
      <c r="G7" s="275"/>
      <c r="H7" s="275"/>
      <c r="I7" s="276"/>
    </row>
    <row r="8" spans="2:10" ht="81.75" customHeight="1">
      <c r="B8" s="288">
        <v>5</v>
      </c>
      <c r="C8" s="196" t="s">
        <v>176</v>
      </c>
      <c r="D8" s="283" t="s">
        <v>177</v>
      </c>
      <c r="E8" s="43" t="s">
        <v>178</v>
      </c>
      <c r="F8" s="44" t="s">
        <v>179</v>
      </c>
      <c r="G8" s="44" t="s">
        <v>180</v>
      </c>
      <c r="H8" s="44" t="s">
        <v>181</v>
      </c>
      <c r="I8" s="45" t="s">
        <v>182</v>
      </c>
    </row>
    <row r="9" spans="2:10" ht="75">
      <c r="B9" s="289"/>
      <c r="C9" s="197"/>
      <c r="D9" s="284"/>
      <c r="E9" s="43" t="s">
        <v>178</v>
      </c>
      <c r="F9" s="44" t="s">
        <v>183</v>
      </c>
      <c r="G9" s="44" t="s">
        <v>180</v>
      </c>
      <c r="H9" s="44" t="s">
        <v>181</v>
      </c>
      <c r="I9" s="45" t="s">
        <v>184</v>
      </c>
    </row>
    <row r="10" spans="2:10" ht="120">
      <c r="B10" s="138">
        <v>6</v>
      </c>
      <c r="C10" s="196" t="s">
        <v>185</v>
      </c>
      <c r="D10" s="46" t="s">
        <v>186</v>
      </c>
      <c r="E10" s="43" t="s">
        <v>178</v>
      </c>
      <c r="F10" s="44" t="s">
        <v>183</v>
      </c>
      <c r="G10" s="44" t="s">
        <v>180</v>
      </c>
      <c r="H10" s="44" t="s">
        <v>181</v>
      </c>
      <c r="I10" s="45" t="s">
        <v>187</v>
      </c>
    </row>
    <row r="11" spans="2:10" ht="45">
      <c r="B11" s="138">
        <v>7</v>
      </c>
      <c r="C11" s="138" t="s">
        <v>188</v>
      </c>
      <c r="D11" s="31" t="s">
        <v>189</v>
      </c>
      <c r="E11" s="274"/>
      <c r="F11" s="275"/>
      <c r="G11" s="275"/>
      <c r="H11" s="275"/>
      <c r="I11" s="276"/>
    </row>
    <row r="12" spans="2:10" ht="135">
      <c r="B12" s="138">
        <v>8</v>
      </c>
      <c r="C12" s="138" t="s">
        <v>190</v>
      </c>
      <c r="D12" s="30" t="s">
        <v>191</v>
      </c>
      <c r="E12" s="274"/>
      <c r="F12" s="275"/>
      <c r="G12" s="275"/>
      <c r="H12" s="275"/>
      <c r="I12" s="276"/>
    </row>
    <row r="13" spans="2:10" ht="102.75" customHeight="1">
      <c r="B13" s="138">
        <v>9</v>
      </c>
      <c r="C13" s="138" t="s">
        <v>192</v>
      </c>
      <c r="D13" s="30" t="s">
        <v>193</v>
      </c>
      <c r="E13" s="274"/>
      <c r="F13" s="275"/>
      <c r="G13" s="275"/>
      <c r="H13" s="275"/>
      <c r="I13" s="276"/>
    </row>
    <row r="14" spans="2:10" ht="45">
      <c r="B14" s="138">
        <v>10</v>
      </c>
      <c r="C14" s="138" t="s">
        <v>194</v>
      </c>
      <c r="D14" s="31" t="s">
        <v>195</v>
      </c>
      <c r="E14" s="274"/>
      <c r="F14" s="275"/>
      <c r="G14" s="275"/>
      <c r="H14" s="275"/>
      <c r="I14" s="276"/>
    </row>
    <row r="15" spans="2:10" ht="120">
      <c r="B15" s="138">
        <v>11</v>
      </c>
      <c r="C15" s="138" t="s">
        <v>196</v>
      </c>
      <c r="D15" s="31" t="s">
        <v>197</v>
      </c>
      <c r="E15" s="274"/>
      <c r="F15" s="275"/>
      <c r="G15" s="275"/>
      <c r="H15" s="275"/>
      <c r="I15" s="276"/>
    </row>
    <row r="16" spans="2:10" ht="120">
      <c r="B16" s="138">
        <v>12</v>
      </c>
      <c r="C16" s="138" t="s">
        <v>198</v>
      </c>
      <c r="D16" s="31" t="s">
        <v>199</v>
      </c>
      <c r="E16" s="274"/>
      <c r="F16" s="275"/>
      <c r="G16" s="275"/>
      <c r="H16" s="275"/>
      <c r="I16" s="276"/>
    </row>
    <row r="17" spans="2:9" ht="45">
      <c r="B17" s="138">
        <v>13</v>
      </c>
      <c r="C17" s="138" t="s">
        <v>200</v>
      </c>
      <c r="D17" s="31" t="s">
        <v>201</v>
      </c>
      <c r="E17" s="274"/>
      <c r="F17" s="275"/>
      <c r="G17" s="275"/>
      <c r="H17" s="275"/>
      <c r="I17" s="276"/>
    </row>
    <row r="18" spans="2:9" ht="111" customHeight="1">
      <c r="B18" s="138" t="s">
        <v>202</v>
      </c>
      <c r="C18" s="138" t="s">
        <v>203</v>
      </c>
      <c r="D18" s="27" t="s">
        <v>204</v>
      </c>
      <c r="E18" s="274"/>
      <c r="F18" s="275"/>
      <c r="G18" s="275"/>
      <c r="H18" s="275"/>
      <c r="I18" s="276"/>
    </row>
    <row r="19" spans="2:9" ht="61.5" customHeight="1">
      <c r="B19" s="138" t="s">
        <v>205</v>
      </c>
      <c r="C19" s="138" t="s">
        <v>206</v>
      </c>
      <c r="D19" s="30" t="s">
        <v>207</v>
      </c>
      <c r="E19" s="274"/>
      <c r="F19" s="275"/>
      <c r="G19" s="275"/>
      <c r="H19" s="275"/>
      <c r="I19" s="276"/>
    </row>
    <row r="20" spans="2:9" ht="75">
      <c r="B20" s="138">
        <v>15</v>
      </c>
      <c r="C20" s="138" t="s">
        <v>208</v>
      </c>
      <c r="D20" s="31" t="s">
        <v>209</v>
      </c>
      <c r="E20" s="274"/>
      <c r="F20" s="275"/>
      <c r="G20" s="275"/>
      <c r="H20" s="275"/>
      <c r="I20" s="276"/>
    </row>
    <row r="21" spans="2:9" ht="45">
      <c r="B21" s="138">
        <v>16</v>
      </c>
      <c r="C21" s="138" t="s">
        <v>210</v>
      </c>
      <c r="D21" s="31" t="s">
        <v>211</v>
      </c>
      <c r="E21" s="274"/>
      <c r="F21" s="275"/>
      <c r="G21" s="275"/>
      <c r="H21" s="275"/>
      <c r="I21" s="276"/>
    </row>
    <row r="22" spans="2:9" ht="195">
      <c r="B22" s="138">
        <v>17</v>
      </c>
      <c r="C22" s="138" t="s">
        <v>212</v>
      </c>
      <c r="D22" s="31" t="s">
        <v>213</v>
      </c>
      <c r="E22" s="274"/>
      <c r="F22" s="275"/>
      <c r="G22" s="275"/>
      <c r="H22" s="275"/>
      <c r="I22" s="276"/>
    </row>
    <row r="23" spans="2:9" ht="60">
      <c r="B23" s="138">
        <v>18</v>
      </c>
      <c r="C23" s="24" t="s">
        <v>214</v>
      </c>
      <c r="D23" s="28" t="s">
        <v>215</v>
      </c>
      <c r="E23" s="277"/>
      <c r="F23" s="278"/>
      <c r="G23" s="278"/>
      <c r="H23" s="278"/>
      <c r="I23" s="279"/>
    </row>
    <row r="24" spans="2:9">
      <c r="B24" s="138">
        <v>19</v>
      </c>
      <c r="C24" s="140" t="s">
        <v>216</v>
      </c>
      <c r="D24" s="129" t="s">
        <v>217</v>
      </c>
      <c r="E24" s="280"/>
      <c r="F24" s="281"/>
      <c r="G24" s="281"/>
      <c r="H24" s="281"/>
      <c r="I24" s="282"/>
    </row>
    <row r="25" spans="2:9" ht="30">
      <c r="B25" s="138">
        <v>20</v>
      </c>
      <c r="C25" s="140" t="s">
        <v>218</v>
      </c>
      <c r="D25" s="129" t="s">
        <v>219</v>
      </c>
      <c r="E25" s="280"/>
      <c r="F25" s="281"/>
      <c r="G25" s="281"/>
      <c r="H25" s="281"/>
      <c r="I25" s="282"/>
    </row>
    <row r="26" spans="2:9" ht="60">
      <c r="B26" s="138">
        <v>21</v>
      </c>
      <c r="C26" s="139" t="s">
        <v>220</v>
      </c>
      <c r="D26" s="129" t="s">
        <v>221</v>
      </c>
      <c r="E26" s="273"/>
      <c r="F26" s="273"/>
      <c r="G26" s="273"/>
      <c r="H26" s="273"/>
      <c r="I26" s="273"/>
    </row>
  </sheetData>
  <mergeCells count="25">
    <mergeCell ref="D8:D9"/>
    <mergeCell ref="B1:I1"/>
    <mergeCell ref="B2:I2"/>
    <mergeCell ref="B8:B9"/>
    <mergeCell ref="E3:I3"/>
    <mergeCell ref="E4:I4"/>
    <mergeCell ref="E5:I5"/>
    <mergeCell ref="E6:I6"/>
    <mergeCell ref="E7:I7"/>
    <mergeCell ref="E11:I11"/>
    <mergeCell ref="E12:I12"/>
    <mergeCell ref="E13:I13"/>
    <mergeCell ref="E14:I14"/>
    <mergeCell ref="E15:I15"/>
    <mergeCell ref="E16:I16"/>
    <mergeCell ref="E17:I17"/>
    <mergeCell ref="E18:I18"/>
    <mergeCell ref="E19:I19"/>
    <mergeCell ref="E20:I20"/>
    <mergeCell ref="E26:I26"/>
    <mergeCell ref="E21:I21"/>
    <mergeCell ref="E22:I22"/>
    <mergeCell ref="E23:I23"/>
    <mergeCell ref="E24:I24"/>
    <mergeCell ref="E25:I25"/>
  </mergeCells>
  <pageMargins left="0.7" right="0.7" top="0.75" bottom="0.75" header="0.3" footer="0.3"/>
  <pageSetup paperSize="9" scale="58"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EB7D3-D6F9-4E78-891D-1B6A8AAFC97F}">
  <sheetPr>
    <pageSetUpPr fitToPage="1"/>
  </sheetPr>
  <dimension ref="A1:O325"/>
  <sheetViews>
    <sheetView topLeftCell="A16" zoomScale="80" zoomScaleNormal="80" zoomScaleSheetLayoutView="90" zoomScalePageLayoutView="70" workbookViewId="0">
      <selection activeCell="E6" sqref="E6"/>
    </sheetView>
  </sheetViews>
  <sheetFormatPr defaultColWidth="11.42578125" defaultRowHeight="14.25"/>
  <cols>
    <col min="1" max="1" width="68.85546875" style="70" customWidth="1"/>
    <col min="2" max="2" width="93.28515625" style="70" customWidth="1"/>
    <col min="3" max="3" width="28.7109375" style="72" customWidth="1"/>
    <col min="4" max="4" width="28.7109375" style="73" customWidth="1"/>
    <col min="5" max="5" width="28.7109375" style="72" customWidth="1"/>
    <col min="6" max="7" width="15.140625" style="69" customWidth="1"/>
    <col min="8" max="15" width="11.42578125" style="69"/>
    <col min="16" max="16384" width="11.42578125" style="70"/>
  </cols>
  <sheetData>
    <row r="1" spans="1:6" ht="110.25" customHeight="1" thickBot="1">
      <c r="A1" s="227" t="s">
        <v>74</v>
      </c>
      <c r="B1" s="228"/>
      <c r="C1" s="228"/>
      <c r="D1" s="228"/>
      <c r="E1" s="229"/>
    </row>
    <row r="2" spans="1:6" ht="22.5" customHeight="1" thickBot="1">
      <c r="A2" s="71" t="s">
        <v>222</v>
      </c>
      <c r="B2" s="127" t="s">
        <v>8</v>
      </c>
    </row>
    <row r="3" spans="1:6" ht="23.25" customHeight="1" thickBot="1">
      <c r="A3" s="74" t="s">
        <v>76</v>
      </c>
      <c r="B3" s="75" t="s">
        <v>223</v>
      </c>
      <c r="C3" s="76"/>
      <c r="D3" s="77"/>
      <c r="E3" s="76"/>
    </row>
    <row r="4" spans="1:6" ht="36.75" customHeight="1" thickBot="1">
      <c r="A4" s="68" t="s">
        <v>10</v>
      </c>
      <c r="B4" s="78" t="s">
        <v>224</v>
      </c>
      <c r="C4" s="132"/>
      <c r="D4" s="79"/>
      <c r="E4" s="79"/>
    </row>
    <row r="5" spans="1:6" ht="36.75" customHeight="1">
      <c r="A5" s="110" t="s">
        <v>225</v>
      </c>
      <c r="B5" s="80" t="s">
        <v>226</v>
      </c>
      <c r="C5" s="132" t="str">
        <f>IF(ISBLANK(B3),"",IF(ISBLANK(B5),"Donnée obligatoire",""))</f>
        <v/>
      </c>
      <c r="D5" s="81"/>
      <c r="E5" s="81"/>
    </row>
    <row r="6" spans="1:6" ht="36.75" customHeight="1">
      <c r="A6" s="110" t="s">
        <v>77</v>
      </c>
      <c r="B6" s="195">
        <v>300</v>
      </c>
      <c r="C6" s="132" t="str">
        <f>IF(ISBLANK(B3),"",IF(ISBLANK(B6),"Donnée obligatoire (si inclusion)",""))</f>
        <v/>
      </c>
      <c r="D6" s="82"/>
      <c r="E6" s="82"/>
    </row>
    <row r="7" spans="1:6" ht="36.75" customHeight="1">
      <c r="A7" s="110" t="s">
        <v>78</v>
      </c>
      <c r="B7" s="293" t="s">
        <v>227</v>
      </c>
      <c r="C7" s="232"/>
      <c r="D7" s="232"/>
      <c r="E7" s="232"/>
      <c r="F7" s="132" t="str">
        <f>IF(ISBLANK(B3),"",IF(ISBLANK(B7),"Donnée obligatoire",""))</f>
        <v/>
      </c>
    </row>
    <row r="8" spans="1:6" ht="42" customHeight="1">
      <c r="A8" s="110" t="s">
        <v>14</v>
      </c>
      <c r="B8" s="233" t="s">
        <v>228</v>
      </c>
      <c r="C8" s="234"/>
      <c r="D8" s="234"/>
      <c r="E8" s="235"/>
      <c r="F8" s="132" t="str">
        <f>IF(ISBLANK(B3),"",IF(ISBLANK(B8),"Donnée obligatoire (voir commentaire en A8)",""))</f>
        <v/>
      </c>
    </row>
    <row r="9" spans="1:6" ht="80.25" customHeight="1">
      <c r="A9" s="110" t="s">
        <v>16</v>
      </c>
      <c r="B9" s="294" t="s">
        <v>229</v>
      </c>
      <c r="C9" s="234"/>
      <c r="D9" s="234"/>
      <c r="E9" s="235"/>
      <c r="F9" s="132" t="str">
        <f>IF(ISBLANK(B3),"",IF(ISBLANK(B9),"Donnée recommandée (voir commentaire en A9)",""))</f>
        <v/>
      </c>
    </row>
    <row r="10" spans="1:6" ht="36.75" customHeight="1">
      <c r="A10" s="236" t="str">
        <f xml:space="preserve"> RappelData!B9</f>
        <v/>
      </c>
      <c r="B10" s="236"/>
      <c r="C10" s="236"/>
      <c r="D10" s="236"/>
      <c r="E10" s="236"/>
      <c r="F10" s="83"/>
    </row>
    <row r="11" spans="1:6" ht="43.5" customHeight="1" thickBot="1">
      <c r="A11" s="237" t="s">
        <v>79</v>
      </c>
      <c r="B11" s="238"/>
      <c r="C11" s="238"/>
      <c r="D11" s="238"/>
      <c r="E11" s="238"/>
    </row>
    <row r="12" spans="1:6" ht="37.5" customHeight="1" thickBot="1">
      <c r="A12" s="239" t="s">
        <v>80</v>
      </c>
      <c r="B12" s="240"/>
      <c r="C12" s="240"/>
      <c r="D12" s="240"/>
      <c r="E12" s="241"/>
    </row>
    <row r="13" spans="1:6" ht="21" thickBot="1">
      <c r="A13" s="107"/>
      <c r="B13" s="107"/>
      <c r="C13" s="108"/>
      <c r="D13" s="109"/>
      <c r="E13" s="108"/>
    </row>
    <row r="14" spans="1:6" ht="52.5" customHeight="1" thickBot="1">
      <c r="A14" s="242" t="s">
        <v>81</v>
      </c>
      <c r="B14" s="243"/>
      <c r="C14" s="243"/>
      <c r="D14" s="243"/>
      <c r="E14" s="244"/>
    </row>
    <row r="15" spans="1:6" ht="15">
      <c r="A15" s="1"/>
      <c r="B15" s="2"/>
      <c r="C15" s="12"/>
      <c r="D15" s="13"/>
      <c r="E15" s="12"/>
    </row>
    <row r="16" spans="1:6" ht="90.75" customHeight="1">
      <c r="A16" s="295" t="s">
        <v>230</v>
      </c>
      <c r="B16" s="295"/>
      <c r="C16" s="295"/>
      <c r="D16" s="295"/>
      <c r="E16" s="295"/>
    </row>
    <row r="17" spans="1:15" s="116" customFormat="1" ht="90" customHeight="1" thickBot="1">
      <c r="A17" s="111" t="s">
        <v>82</v>
      </c>
      <c r="B17" s="111" t="s">
        <v>83</v>
      </c>
      <c r="C17" s="111" t="s">
        <v>24</v>
      </c>
      <c r="D17" s="111" t="s">
        <v>26</v>
      </c>
      <c r="E17" s="114" t="s">
        <v>84</v>
      </c>
      <c r="F17" s="115"/>
      <c r="G17" s="115"/>
      <c r="H17" s="115"/>
      <c r="I17" s="115"/>
      <c r="J17" s="115"/>
      <c r="K17" s="115"/>
      <c r="L17" s="115"/>
      <c r="M17" s="115"/>
      <c r="N17" s="115"/>
      <c r="O17" s="115"/>
    </row>
    <row r="18" spans="1:15" ht="45.75" thickBot="1">
      <c r="A18" s="17" t="s">
        <v>85</v>
      </c>
      <c r="B18" s="136" t="s">
        <v>86</v>
      </c>
      <c r="C18" s="245" t="s">
        <v>87</v>
      </c>
      <c r="D18" s="247" t="s">
        <v>88</v>
      </c>
      <c r="E18" s="249" t="s">
        <v>89</v>
      </c>
    </row>
    <row r="19" spans="1:15" ht="45" customHeight="1" thickBot="1">
      <c r="A19" s="111" t="s">
        <v>90</v>
      </c>
      <c r="B19" s="111" t="s">
        <v>91</v>
      </c>
      <c r="C19" s="246"/>
      <c r="D19" s="248"/>
      <c r="E19" s="250"/>
    </row>
    <row r="20" spans="1:15" ht="19.5" customHeight="1" thickBot="1">
      <c r="A20" s="200" t="s">
        <v>92</v>
      </c>
      <c r="B20" s="226"/>
      <c r="C20" s="191">
        <f>SUM(C21:C27)</f>
        <v>26</v>
      </c>
      <c r="D20" s="134"/>
      <c r="E20" s="141">
        <f>SUM(E21:E27)</f>
        <v>132971.70000000001</v>
      </c>
    </row>
    <row r="21" spans="1:15" ht="142.5">
      <c r="A21" s="5" t="s">
        <v>231</v>
      </c>
      <c r="B21" s="172" t="s">
        <v>232</v>
      </c>
      <c r="C21" s="181">
        <v>2.2999999999999998</v>
      </c>
      <c r="D21" s="178">
        <v>6189</v>
      </c>
      <c r="E21" s="142">
        <f>C21*D21</f>
        <v>14234.699999999999</v>
      </c>
    </row>
    <row r="22" spans="1:15" ht="400.5">
      <c r="A22" s="5" t="s">
        <v>233</v>
      </c>
      <c r="B22" s="173" t="s">
        <v>234</v>
      </c>
      <c r="C22" s="181">
        <v>23.7</v>
      </c>
      <c r="D22" s="178">
        <v>5010</v>
      </c>
      <c r="E22" s="142">
        <f>C22*D22</f>
        <v>118737</v>
      </c>
    </row>
    <row r="23" spans="1:15">
      <c r="A23" s="5"/>
      <c r="B23" s="4"/>
      <c r="C23" s="181"/>
      <c r="D23" s="11"/>
      <c r="E23" s="142">
        <f t="shared" ref="E23:E38" si="0">C23*D23</f>
        <v>0</v>
      </c>
    </row>
    <row r="24" spans="1:15">
      <c r="A24" s="5"/>
      <c r="B24" s="4"/>
      <c r="C24" s="181"/>
      <c r="D24" s="11"/>
      <c r="E24" s="142">
        <f t="shared" si="0"/>
        <v>0</v>
      </c>
    </row>
    <row r="25" spans="1:15">
      <c r="A25" s="5"/>
      <c r="B25" s="4"/>
      <c r="C25" s="181"/>
      <c r="D25" s="11"/>
      <c r="E25" s="142">
        <f t="shared" si="0"/>
        <v>0</v>
      </c>
    </row>
    <row r="26" spans="1:15">
      <c r="A26" s="5"/>
      <c r="B26" s="4"/>
      <c r="C26" s="181"/>
      <c r="D26" s="11"/>
      <c r="E26" s="142">
        <f t="shared" si="0"/>
        <v>0</v>
      </c>
    </row>
    <row r="27" spans="1:15" ht="15" thickBot="1">
      <c r="A27" s="5"/>
      <c r="B27" s="4"/>
      <c r="C27" s="181"/>
      <c r="D27" s="11"/>
      <c r="E27" s="142">
        <f t="shared" si="0"/>
        <v>0</v>
      </c>
    </row>
    <row r="28" spans="1:15" ht="18" customHeight="1" thickBot="1">
      <c r="A28" s="200" t="s">
        <v>30</v>
      </c>
      <c r="B28" s="201"/>
      <c r="C28" s="192">
        <f>SUM(C29:C33)</f>
        <v>44.999999999999993</v>
      </c>
      <c r="D28" s="133"/>
      <c r="E28" s="141">
        <f>SUM(E29:E33)</f>
        <v>236413</v>
      </c>
    </row>
    <row r="29" spans="1:15" ht="199.5">
      <c r="A29" s="5" t="s">
        <v>235</v>
      </c>
      <c r="B29" s="173" t="s">
        <v>236</v>
      </c>
      <c r="C29" s="181">
        <v>2.9</v>
      </c>
      <c r="D29" s="178">
        <v>6189</v>
      </c>
      <c r="E29" s="142">
        <f t="shared" si="0"/>
        <v>17948.099999999999</v>
      </c>
    </row>
    <row r="30" spans="1:15" ht="114">
      <c r="A30" s="5" t="s">
        <v>237</v>
      </c>
      <c r="B30" s="173" t="s">
        <v>238</v>
      </c>
      <c r="C30" s="181">
        <v>1.8</v>
      </c>
      <c r="D30" s="178">
        <v>5493</v>
      </c>
      <c r="E30" s="142">
        <f t="shared" si="0"/>
        <v>9887.4</v>
      </c>
    </row>
    <row r="31" spans="1:15" ht="172.5">
      <c r="A31" s="5" t="s">
        <v>239</v>
      </c>
      <c r="B31" s="173" t="s">
        <v>240</v>
      </c>
      <c r="C31" s="181">
        <v>4</v>
      </c>
      <c r="D31" s="178">
        <v>5493</v>
      </c>
      <c r="E31" s="142">
        <f t="shared" si="0"/>
        <v>21972</v>
      </c>
    </row>
    <row r="32" spans="1:15" ht="185.25">
      <c r="A32" s="5" t="s">
        <v>241</v>
      </c>
      <c r="B32" s="173" t="s">
        <v>242</v>
      </c>
      <c r="C32" s="181">
        <v>32.9</v>
      </c>
      <c r="D32" s="178">
        <v>4689</v>
      </c>
      <c r="E32" s="142">
        <f t="shared" si="0"/>
        <v>154268.1</v>
      </c>
    </row>
    <row r="33" spans="1:15" ht="114.75" thickBot="1">
      <c r="A33" s="5" t="s">
        <v>243</v>
      </c>
      <c r="B33" s="173" t="s">
        <v>244</v>
      </c>
      <c r="C33" s="181">
        <v>3.4</v>
      </c>
      <c r="D33" s="178">
        <v>9511</v>
      </c>
      <c r="E33" s="142">
        <f t="shared" si="0"/>
        <v>32337.399999999998</v>
      </c>
    </row>
    <row r="34" spans="1:15" ht="18" customHeight="1" thickBot="1">
      <c r="A34" s="200" t="s">
        <v>32</v>
      </c>
      <c r="B34" s="201"/>
      <c r="C34" s="193">
        <f>SUM(C35:C38)</f>
        <v>5.6999999999999993</v>
      </c>
      <c r="D34" s="133"/>
      <c r="E34" s="141">
        <f>SUM(E35:E38)</f>
        <v>39840.300000000003</v>
      </c>
    </row>
    <row r="35" spans="1:15" ht="157.5" customHeight="1">
      <c r="A35" s="179" t="s">
        <v>245</v>
      </c>
      <c r="B35" s="180" t="s">
        <v>246</v>
      </c>
      <c r="C35" s="181">
        <v>1.1000000000000001</v>
      </c>
      <c r="D35" s="178">
        <v>9511</v>
      </c>
      <c r="E35" s="142">
        <f t="shared" si="0"/>
        <v>10462.1</v>
      </c>
    </row>
    <row r="36" spans="1:15" ht="167.25" customHeight="1">
      <c r="A36" s="179" t="s">
        <v>247</v>
      </c>
      <c r="B36" s="180" t="s">
        <v>248</v>
      </c>
      <c r="C36" s="181">
        <v>1.7</v>
      </c>
      <c r="D36" s="178">
        <v>9511</v>
      </c>
      <c r="E36" s="142">
        <f t="shared" si="0"/>
        <v>16168.699999999999</v>
      </c>
    </row>
    <row r="37" spans="1:15" ht="174" customHeight="1">
      <c r="A37" s="179" t="s">
        <v>249</v>
      </c>
      <c r="B37" s="180" t="s">
        <v>250</v>
      </c>
      <c r="C37" s="181">
        <v>2.9</v>
      </c>
      <c r="D37" s="178">
        <v>4555</v>
      </c>
      <c r="E37" s="142">
        <f t="shared" si="0"/>
        <v>13209.5</v>
      </c>
    </row>
    <row r="38" spans="1:15">
      <c r="A38" s="5"/>
      <c r="B38" s="4"/>
      <c r="C38" s="181"/>
      <c r="D38" s="11"/>
      <c r="E38" s="142">
        <f t="shared" si="0"/>
        <v>0</v>
      </c>
    </row>
    <row r="39" spans="1:15" ht="18">
      <c r="A39" s="10"/>
      <c r="B39" s="10"/>
      <c r="C39" s="194">
        <f>+C20+C28+C34</f>
        <v>76.7</v>
      </c>
      <c r="D39" s="10"/>
      <c r="E39" s="143">
        <f>E34+E28+E20</f>
        <v>409225</v>
      </c>
    </row>
    <row r="40" spans="1:15" s="116" customFormat="1" ht="90" customHeight="1" thickBot="1">
      <c r="A40" s="111" t="s">
        <v>82</v>
      </c>
      <c r="B40" s="112" t="s">
        <v>83</v>
      </c>
      <c r="C40" s="113" t="s">
        <v>24</v>
      </c>
      <c r="D40" s="113" t="s">
        <v>26</v>
      </c>
      <c r="E40" s="114" t="s">
        <v>84</v>
      </c>
      <c r="F40" s="115"/>
      <c r="G40" s="115"/>
      <c r="H40" s="115"/>
      <c r="I40" s="115"/>
      <c r="J40" s="115"/>
      <c r="K40" s="115"/>
      <c r="L40" s="115"/>
      <c r="M40" s="115"/>
      <c r="N40" s="115"/>
      <c r="O40" s="115"/>
    </row>
    <row r="41" spans="1:15" ht="54" customHeight="1" thickBot="1">
      <c r="A41" s="17" t="s">
        <v>33</v>
      </c>
      <c r="B41" s="136"/>
      <c r="C41" s="245" t="s">
        <v>87</v>
      </c>
      <c r="D41" s="247" t="s">
        <v>88</v>
      </c>
      <c r="E41" s="249" t="s">
        <v>89</v>
      </c>
    </row>
    <row r="42" spans="1:15" ht="60" customHeight="1" thickBot="1">
      <c r="A42" s="111" t="s">
        <v>90</v>
      </c>
      <c r="B42" s="111" t="s">
        <v>91</v>
      </c>
      <c r="C42" s="246"/>
      <c r="D42" s="248"/>
      <c r="E42" s="250"/>
    </row>
    <row r="43" spans="1:15" ht="16.5" customHeight="1" thickBot="1">
      <c r="A43" s="200" t="s">
        <v>94</v>
      </c>
      <c r="B43" s="201"/>
      <c r="C43" s="135">
        <f>+SUM(C44:C46)</f>
        <v>0</v>
      </c>
      <c r="D43" s="135">
        <f>+SUM(D44:D46)</f>
        <v>0</v>
      </c>
      <c r="E43" s="144">
        <f>+SUM(E44:E46)</f>
        <v>0</v>
      </c>
    </row>
    <row r="44" spans="1:15">
      <c r="A44" s="5"/>
      <c r="B44" s="4"/>
      <c r="C44" s="4"/>
      <c r="D44" s="11"/>
      <c r="E44" s="142">
        <f t="shared" ref="E44:E53" si="1">C44*D44</f>
        <v>0</v>
      </c>
    </row>
    <row r="45" spans="1:15">
      <c r="A45" s="5"/>
      <c r="B45" s="4"/>
      <c r="C45" s="4"/>
      <c r="D45" s="11"/>
      <c r="E45" s="142">
        <f t="shared" si="1"/>
        <v>0</v>
      </c>
    </row>
    <row r="46" spans="1:15" ht="15" thickBot="1">
      <c r="A46" s="5"/>
      <c r="B46" s="4"/>
      <c r="C46" s="4"/>
      <c r="D46" s="11"/>
      <c r="E46" s="142">
        <f t="shared" si="1"/>
        <v>0</v>
      </c>
    </row>
    <row r="47" spans="1:15" ht="18" customHeight="1" thickBot="1">
      <c r="A47" s="200" t="s">
        <v>30</v>
      </c>
      <c r="B47" s="201"/>
      <c r="C47" s="135">
        <f>SUM(C48:C50)</f>
        <v>0</v>
      </c>
      <c r="D47" s="135">
        <f t="shared" ref="D47:E47" si="2">SUM(D48:D50)</f>
        <v>0</v>
      </c>
      <c r="E47" s="144">
        <f t="shared" si="2"/>
        <v>0</v>
      </c>
    </row>
    <row r="48" spans="1:15">
      <c r="A48" s="5"/>
      <c r="B48" s="4"/>
      <c r="C48" s="4"/>
      <c r="D48" s="11"/>
      <c r="E48" s="142">
        <f t="shared" si="1"/>
        <v>0</v>
      </c>
    </row>
    <row r="49" spans="1:15">
      <c r="A49" s="5"/>
      <c r="B49" s="4"/>
      <c r="C49" s="4"/>
      <c r="D49" s="11"/>
      <c r="E49" s="142">
        <f t="shared" si="1"/>
        <v>0</v>
      </c>
    </row>
    <row r="50" spans="1:15" ht="15" thickBot="1">
      <c r="A50" s="5"/>
      <c r="B50" s="4"/>
      <c r="C50" s="4"/>
      <c r="D50" s="11"/>
      <c r="E50" s="142">
        <f t="shared" si="1"/>
        <v>0</v>
      </c>
    </row>
    <row r="51" spans="1:15" ht="18" customHeight="1" thickBot="1">
      <c r="A51" s="200" t="s">
        <v>32</v>
      </c>
      <c r="B51" s="201"/>
      <c r="C51" s="135">
        <f>SUM(C52:C53)</f>
        <v>0</v>
      </c>
      <c r="D51" s="135">
        <f t="shared" ref="D51:E51" si="3">SUM(D52:D53)</f>
        <v>0</v>
      </c>
      <c r="E51" s="144">
        <f t="shared" si="3"/>
        <v>0</v>
      </c>
    </row>
    <row r="52" spans="1:15">
      <c r="A52" s="5"/>
      <c r="B52" s="4"/>
      <c r="C52" s="4"/>
      <c r="D52" s="11"/>
      <c r="E52" s="142">
        <f t="shared" si="1"/>
        <v>0</v>
      </c>
    </row>
    <row r="53" spans="1:15">
      <c r="A53" s="5"/>
      <c r="B53" s="4"/>
      <c r="C53" s="4"/>
      <c r="D53" s="11"/>
      <c r="E53" s="142">
        <f t="shared" si="1"/>
        <v>0</v>
      </c>
    </row>
    <row r="54" spans="1:15" ht="18.75" thickBot="1">
      <c r="A54" s="10"/>
      <c r="B54" s="10"/>
      <c r="C54" s="20">
        <f>C51+C47+C43</f>
        <v>0</v>
      </c>
      <c r="D54" s="10"/>
      <c r="E54" s="143">
        <f>E51+E47+E43</f>
        <v>0</v>
      </c>
    </row>
    <row r="55" spans="1:15" ht="33" customHeight="1" thickBot="1">
      <c r="A55" s="47" t="s">
        <v>95</v>
      </c>
      <c r="B55" s="84"/>
      <c r="C55" s="52">
        <f>C54+C39</f>
        <v>76.7</v>
      </c>
      <c r="D55" s="85"/>
      <c r="E55" s="53">
        <f>E39+E54</f>
        <v>409225</v>
      </c>
    </row>
    <row r="56" spans="1:15" ht="30" customHeight="1">
      <c r="A56" s="48"/>
      <c r="B56" s="51"/>
      <c r="C56" s="54" t="s">
        <v>87</v>
      </c>
      <c r="D56" s="49" t="s">
        <v>88</v>
      </c>
      <c r="E56" s="50" t="s">
        <v>89</v>
      </c>
    </row>
    <row r="57" spans="1:15" s="116" customFormat="1" ht="155.25" customHeight="1">
      <c r="A57" s="117" t="s">
        <v>96</v>
      </c>
      <c r="B57" s="137" t="s">
        <v>97</v>
      </c>
      <c r="C57" s="113" t="s">
        <v>98</v>
      </c>
      <c r="D57" s="113" t="s">
        <v>99</v>
      </c>
      <c r="E57" s="114" t="s">
        <v>84</v>
      </c>
      <c r="F57" s="115"/>
      <c r="G57" s="115"/>
      <c r="H57" s="115"/>
      <c r="I57" s="115"/>
      <c r="J57" s="115"/>
      <c r="K57" s="115"/>
      <c r="L57" s="115"/>
      <c r="M57" s="115"/>
      <c r="N57" s="115"/>
      <c r="O57" s="115"/>
    </row>
    <row r="58" spans="1:15" ht="30" customHeight="1">
      <c r="A58" s="55"/>
      <c r="B58" s="56"/>
      <c r="C58" s="49" t="s">
        <v>87</v>
      </c>
      <c r="D58" s="49" t="s">
        <v>88</v>
      </c>
      <c r="E58" s="50" t="s">
        <v>89</v>
      </c>
    </row>
    <row r="59" spans="1:15" ht="21" customHeight="1">
      <c r="A59" s="6" t="s">
        <v>100</v>
      </c>
      <c r="B59" s="4" t="s">
        <v>251</v>
      </c>
      <c r="C59" s="15">
        <v>150</v>
      </c>
      <c r="D59" s="11">
        <v>20</v>
      </c>
      <c r="E59" s="142">
        <f>C59*D59</f>
        <v>3000</v>
      </c>
    </row>
    <row r="60" spans="1:15" ht="78" customHeight="1">
      <c r="A60" s="6" t="s">
        <v>100</v>
      </c>
      <c r="B60" s="11" t="s">
        <v>252</v>
      </c>
      <c r="C60" s="4">
        <v>25</v>
      </c>
      <c r="D60" s="11">
        <v>3000</v>
      </c>
      <c r="E60" s="142">
        <v>0</v>
      </c>
      <c r="F60" s="183"/>
    </row>
    <row r="61" spans="1:15" ht="50.25" customHeight="1">
      <c r="A61" s="6" t="s">
        <v>100</v>
      </c>
      <c r="B61" s="11" t="s">
        <v>253</v>
      </c>
      <c r="C61" s="15">
        <v>50</v>
      </c>
      <c r="D61" s="11">
        <v>40</v>
      </c>
      <c r="E61" s="142">
        <f>C61*D61</f>
        <v>2000</v>
      </c>
    </row>
    <row r="62" spans="1:15" ht="43.5" customHeight="1">
      <c r="A62" s="3" t="s">
        <v>101</v>
      </c>
      <c r="B62" s="11" t="s">
        <v>254</v>
      </c>
      <c r="C62" s="15">
        <v>450</v>
      </c>
      <c r="D62" s="11">
        <v>100</v>
      </c>
      <c r="E62" s="142">
        <f t="shared" ref="E62:E74" si="4">C62*D62</f>
        <v>45000</v>
      </c>
    </row>
    <row r="63" spans="1:15" ht="39" customHeight="1">
      <c r="A63" s="3" t="s">
        <v>39</v>
      </c>
      <c r="B63" s="4" t="s">
        <v>255</v>
      </c>
      <c r="C63" s="15">
        <v>50</v>
      </c>
      <c r="D63" s="11">
        <f>2612+126</f>
        <v>2738</v>
      </c>
      <c r="E63" s="142">
        <f t="shared" si="4"/>
        <v>136900</v>
      </c>
    </row>
    <row r="64" spans="1:15" ht="68.25" customHeight="1">
      <c r="A64" s="6" t="s">
        <v>41</v>
      </c>
      <c r="B64" s="11" t="s">
        <v>256</v>
      </c>
      <c r="C64" s="15">
        <v>178</v>
      </c>
      <c r="D64" s="11">
        <v>20</v>
      </c>
      <c r="E64" s="142">
        <f t="shared" si="4"/>
        <v>3560</v>
      </c>
    </row>
    <row r="65" spans="1:15" ht="65.25" customHeight="1">
      <c r="A65" s="6" t="s">
        <v>43</v>
      </c>
      <c r="B65" s="11" t="s">
        <v>257</v>
      </c>
      <c r="C65" s="15">
        <v>16.25</v>
      </c>
      <c r="D65" s="11">
        <v>800</v>
      </c>
      <c r="E65" s="142">
        <f t="shared" si="4"/>
        <v>13000</v>
      </c>
      <c r="F65" s="69" t="str">
        <f>IF(E65&gt;0, "Ne s'agit-il pas d'un acte du RIHN ou de la liste complémentaire ? Si c'est le cas, il convient de l'indiquer à la ligne correspondante ci-dessous.","")</f>
        <v>Ne s'agit-il pas d'un acte du RIHN ou de la liste complémentaire ? Si c'est le cas, il convient de l'indiquer à la ligne correspondante ci-dessous.</v>
      </c>
    </row>
    <row r="66" spans="1:15" ht="123.75" customHeight="1">
      <c r="A66" s="6" t="s">
        <v>45</v>
      </c>
      <c r="B66" s="11" t="s">
        <v>258</v>
      </c>
      <c r="C66" s="15">
        <v>150</v>
      </c>
      <c r="D66" s="11">
        <v>100</v>
      </c>
      <c r="E66" s="142">
        <f t="shared" si="4"/>
        <v>15000</v>
      </c>
      <c r="F66" s="69" t="str">
        <f>IF(E66&gt;0, "Ne s'agit-il pas d'un acte du RIHN ou de la liste complémentaire ? Si c'est le cas, il convient de l'indiquer à la ligne correspondante ci-dessous.","")</f>
        <v>Ne s'agit-il pas d'un acte du RIHN ou de la liste complémentaire ? Si c'est le cas, il convient de l'indiquer à la ligne correspondante ci-dessous.</v>
      </c>
    </row>
    <row r="67" spans="1:15" ht="44.25">
      <c r="A67" s="3" t="s">
        <v>47</v>
      </c>
      <c r="B67" s="4"/>
      <c r="C67" s="15"/>
      <c r="D67" s="11"/>
      <c r="E67" s="145">
        <v>0</v>
      </c>
    </row>
    <row r="68" spans="1:15" ht="44.25">
      <c r="A68" s="3" t="s">
        <v>49</v>
      </c>
      <c r="B68" s="4"/>
      <c r="C68" s="15"/>
      <c r="D68" s="11"/>
      <c r="E68" s="142">
        <f t="shared" si="4"/>
        <v>0</v>
      </c>
    </row>
    <row r="69" spans="1:15" ht="51.75" customHeight="1">
      <c r="A69" s="6" t="s">
        <v>102</v>
      </c>
      <c r="B69" s="11" t="s">
        <v>259</v>
      </c>
      <c r="C69" s="15">
        <v>20</v>
      </c>
      <c r="D69" s="11">
        <v>50</v>
      </c>
      <c r="E69" s="142">
        <f t="shared" si="4"/>
        <v>1000</v>
      </c>
    </row>
    <row r="70" spans="1:15" ht="21" customHeight="1">
      <c r="A70" s="6" t="s">
        <v>102</v>
      </c>
      <c r="B70" s="4"/>
      <c r="C70" s="15"/>
      <c r="D70" s="11"/>
      <c r="E70" s="142"/>
    </row>
    <row r="71" spans="1:15" ht="36" customHeight="1">
      <c r="A71" s="6" t="s">
        <v>51</v>
      </c>
      <c r="B71" s="4" t="s">
        <v>260</v>
      </c>
      <c r="C71" s="15">
        <v>200</v>
      </c>
      <c r="D71" s="11">
        <f>6*12</f>
        <v>72</v>
      </c>
      <c r="E71" s="142">
        <f t="shared" si="4"/>
        <v>14400</v>
      </c>
    </row>
    <row r="72" spans="1:15" ht="33" customHeight="1">
      <c r="A72" s="3" t="s">
        <v>53</v>
      </c>
      <c r="B72" s="4"/>
      <c r="C72" s="15"/>
      <c r="D72" s="11"/>
      <c r="E72" s="142">
        <f t="shared" si="4"/>
        <v>0</v>
      </c>
    </row>
    <row r="73" spans="1:15" ht="33" customHeight="1">
      <c r="A73" s="6" t="s">
        <v>103</v>
      </c>
      <c r="B73" s="4"/>
      <c r="C73" s="15"/>
      <c r="D73" s="11"/>
      <c r="E73" s="142">
        <f t="shared" si="4"/>
        <v>0</v>
      </c>
    </row>
    <row r="74" spans="1:15" ht="21" customHeight="1">
      <c r="A74" s="6" t="s">
        <v>104</v>
      </c>
      <c r="B74" s="4"/>
      <c r="C74" s="15"/>
      <c r="D74" s="11"/>
      <c r="E74" s="142">
        <f t="shared" si="4"/>
        <v>0</v>
      </c>
    </row>
    <row r="75" spans="1:15" ht="33" customHeight="1">
      <c r="A75" s="6" t="s">
        <v>55</v>
      </c>
      <c r="B75" s="4"/>
      <c r="C75" s="15"/>
      <c r="D75" s="11"/>
      <c r="E75" s="145">
        <v>0</v>
      </c>
    </row>
    <row r="76" spans="1:15" ht="30" customHeight="1">
      <c r="A76" s="57" t="s">
        <v>105</v>
      </c>
      <c r="B76" s="57"/>
      <c r="C76" s="58"/>
      <c r="D76" s="59"/>
      <c r="E76" s="146">
        <f>SUM(E59:E74)</f>
        <v>233860</v>
      </c>
    </row>
    <row r="77" spans="1:15" s="116" customFormat="1" ht="142.5" customHeight="1">
      <c r="A77" s="117" t="s">
        <v>106</v>
      </c>
      <c r="B77" s="117" t="s">
        <v>35</v>
      </c>
      <c r="C77" s="113" t="s">
        <v>107</v>
      </c>
      <c r="D77" s="113" t="s">
        <v>99</v>
      </c>
      <c r="E77" s="114" t="s">
        <v>84</v>
      </c>
      <c r="F77" s="115"/>
      <c r="G77" s="115"/>
      <c r="H77" s="115"/>
      <c r="I77" s="115"/>
      <c r="J77" s="115"/>
      <c r="K77" s="115"/>
      <c r="L77" s="115"/>
      <c r="M77" s="115"/>
      <c r="N77" s="115"/>
      <c r="O77" s="115"/>
    </row>
    <row r="78" spans="1:15" ht="30" customHeight="1">
      <c r="A78" s="55"/>
      <c r="B78" s="56"/>
      <c r="C78" s="49" t="s">
        <v>87</v>
      </c>
      <c r="D78" s="49" t="s">
        <v>88</v>
      </c>
      <c r="E78" s="50" t="s">
        <v>89</v>
      </c>
    </row>
    <row r="79" spans="1:15" ht="28.5">
      <c r="A79" s="3" t="s">
        <v>57</v>
      </c>
      <c r="B79" s="11" t="s">
        <v>261</v>
      </c>
      <c r="C79" s="15">
        <v>500</v>
      </c>
      <c r="D79" s="11">
        <v>6</v>
      </c>
      <c r="E79" s="142">
        <f>C79*D79</f>
        <v>3000</v>
      </c>
    </row>
    <row r="80" spans="1:15" ht="28.5" customHeight="1">
      <c r="A80" s="3" t="s">
        <v>57</v>
      </c>
      <c r="B80" s="11" t="s">
        <v>262</v>
      </c>
      <c r="C80" s="15">
        <v>300</v>
      </c>
      <c r="D80" s="11">
        <v>6</v>
      </c>
      <c r="E80" s="142">
        <f>C80*D80</f>
        <v>1800</v>
      </c>
    </row>
    <row r="81" spans="1:5" ht="33" customHeight="1">
      <c r="A81" s="3" t="s">
        <v>108</v>
      </c>
      <c r="B81" s="11" t="s">
        <v>263</v>
      </c>
      <c r="C81" s="15">
        <v>50</v>
      </c>
      <c r="D81" s="11">
        <f>6*12*2</f>
        <v>144</v>
      </c>
      <c r="E81" s="142">
        <f t="shared" ref="E81:E96" si="5">C81*D81</f>
        <v>7200</v>
      </c>
    </row>
    <row r="82" spans="1:5" ht="21" customHeight="1">
      <c r="A82" s="3" t="s">
        <v>108</v>
      </c>
      <c r="B82" s="4" t="s">
        <v>264</v>
      </c>
      <c r="C82" s="15">
        <v>25</v>
      </c>
      <c r="D82" s="11">
        <f>5*6*12</f>
        <v>360</v>
      </c>
      <c r="E82" s="142">
        <f t="shared" si="5"/>
        <v>9000</v>
      </c>
    </row>
    <row r="83" spans="1:5" ht="33" customHeight="1">
      <c r="A83" s="6" t="s">
        <v>109</v>
      </c>
      <c r="B83" s="11" t="s">
        <v>265</v>
      </c>
      <c r="C83" s="15">
        <v>60</v>
      </c>
      <c r="D83" s="11">
        <v>20</v>
      </c>
      <c r="E83" s="142">
        <f t="shared" si="5"/>
        <v>1200</v>
      </c>
    </row>
    <row r="84" spans="1:5" ht="29.25">
      <c r="A84" s="6" t="s">
        <v>110</v>
      </c>
      <c r="B84" s="11"/>
      <c r="C84" s="15"/>
      <c r="D84" s="11"/>
      <c r="E84" s="142">
        <f t="shared" si="5"/>
        <v>0</v>
      </c>
    </row>
    <row r="85" spans="1:5" ht="42.75">
      <c r="A85" s="6" t="s">
        <v>111</v>
      </c>
      <c r="B85" s="11" t="s">
        <v>266</v>
      </c>
      <c r="C85" s="15">
        <v>20</v>
      </c>
      <c r="D85" s="11">
        <v>20</v>
      </c>
      <c r="E85" s="142">
        <f t="shared" si="5"/>
        <v>400</v>
      </c>
    </row>
    <row r="86" spans="1:5" ht="181.5" customHeight="1">
      <c r="A86" s="6" t="s">
        <v>112</v>
      </c>
      <c r="B86" s="180" t="s">
        <v>267</v>
      </c>
      <c r="C86" s="4">
        <v>468</v>
      </c>
      <c r="D86" s="11">
        <v>32</v>
      </c>
      <c r="E86" s="142">
        <f t="shared" si="5"/>
        <v>14976</v>
      </c>
    </row>
    <row r="87" spans="1:5" ht="33" customHeight="1">
      <c r="A87" s="6" t="s">
        <v>113</v>
      </c>
      <c r="B87" s="4" t="s">
        <v>268</v>
      </c>
      <c r="C87" s="15">
        <v>3000</v>
      </c>
      <c r="D87" s="11">
        <v>1</v>
      </c>
      <c r="E87" s="142">
        <f t="shared" si="5"/>
        <v>3000</v>
      </c>
    </row>
    <row r="88" spans="1:5" ht="21" customHeight="1">
      <c r="A88" s="6" t="s">
        <v>59</v>
      </c>
      <c r="B88" s="4"/>
      <c r="C88" s="15"/>
      <c r="D88" s="11"/>
      <c r="E88" s="142">
        <f t="shared" si="5"/>
        <v>0</v>
      </c>
    </row>
    <row r="89" spans="1:5" ht="107.25" customHeight="1">
      <c r="A89" s="6" t="s">
        <v>114</v>
      </c>
      <c r="B89" s="11" t="s">
        <v>269</v>
      </c>
      <c r="C89" s="15">
        <v>425</v>
      </c>
      <c r="D89" s="11">
        <f>6*20</f>
        <v>120</v>
      </c>
      <c r="E89" s="142">
        <f t="shared" si="5"/>
        <v>51000</v>
      </c>
    </row>
    <row r="90" spans="1:5" ht="107.25" customHeight="1">
      <c r="A90" s="6" t="s">
        <v>114</v>
      </c>
      <c r="B90" s="11" t="s">
        <v>270</v>
      </c>
      <c r="C90" s="15">
        <v>24</v>
      </c>
      <c r="D90" s="11">
        <v>72</v>
      </c>
      <c r="E90" s="142">
        <f t="shared" si="5"/>
        <v>1728</v>
      </c>
    </row>
    <row r="91" spans="1:5" ht="33" customHeight="1">
      <c r="A91" s="6" t="s">
        <v>115</v>
      </c>
      <c r="B91" s="4"/>
      <c r="C91" s="15"/>
      <c r="D91" s="11"/>
      <c r="E91" s="142">
        <f t="shared" si="5"/>
        <v>0</v>
      </c>
    </row>
    <row r="92" spans="1:5" ht="30" customHeight="1">
      <c r="A92" s="6" t="s">
        <v>116</v>
      </c>
      <c r="B92" s="4"/>
      <c r="C92" s="15"/>
      <c r="D92" s="11"/>
      <c r="E92" s="142">
        <f t="shared" si="5"/>
        <v>0</v>
      </c>
    </row>
    <row r="93" spans="1:5" ht="21" customHeight="1">
      <c r="A93" s="6" t="s">
        <v>117</v>
      </c>
      <c r="B93" s="4" t="s">
        <v>271</v>
      </c>
      <c r="C93" s="15">
        <v>80</v>
      </c>
      <c r="D93" s="11">
        <v>20</v>
      </c>
      <c r="E93" s="142">
        <f t="shared" si="5"/>
        <v>1600</v>
      </c>
    </row>
    <row r="94" spans="1:5" ht="47.25" customHeight="1">
      <c r="A94" s="6" t="s">
        <v>60</v>
      </c>
      <c r="B94" s="11" t="s">
        <v>272</v>
      </c>
      <c r="C94" s="15">
        <v>150</v>
      </c>
      <c r="D94" s="11">
        <v>300</v>
      </c>
      <c r="E94" s="142">
        <f t="shared" si="5"/>
        <v>45000</v>
      </c>
    </row>
    <row r="95" spans="1:5" ht="21" customHeight="1">
      <c r="A95" s="6" t="s">
        <v>118</v>
      </c>
      <c r="B95" s="4"/>
      <c r="C95" s="15"/>
      <c r="D95" s="11"/>
      <c r="E95" s="142">
        <f t="shared" si="5"/>
        <v>0</v>
      </c>
    </row>
    <row r="96" spans="1:5" ht="21" customHeight="1">
      <c r="A96" s="6" t="s">
        <v>62</v>
      </c>
      <c r="B96" s="4" t="s">
        <v>273</v>
      </c>
      <c r="C96" s="15">
        <v>3000</v>
      </c>
      <c r="D96" s="11">
        <v>1</v>
      </c>
      <c r="E96" s="142">
        <f t="shared" si="5"/>
        <v>3000</v>
      </c>
    </row>
    <row r="97" spans="1:15" ht="30" customHeight="1">
      <c r="A97" s="57" t="s">
        <v>119</v>
      </c>
      <c r="B97" s="57"/>
      <c r="C97" s="58"/>
      <c r="D97" s="59"/>
      <c r="E97" s="146">
        <f>SUM(E79:E96)</f>
        <v>142904</v>
      </c>
    </row>
    <row r="98" spans="1:15" s="88" customFormat="1" ht="12.75" customHeight="1" thickBot="1">
      <c r="A98" s="16"/>
      <c r="B98" s="72"/>
      <c r="C98" s="86"/>
      <c r="D98" s="86"/>
      <c r="E98" s="86"/>
      <c r="F98" s="87"/>
      <c r="G98" s="87"/>
      <c r="H98" s="87"/>
      <c r="I98" s="87"/>
      <c r="J98" s="87"/>
      <c r="K98" s="87"/>
      <c r="L98" s="87"/>
      <c r="M98" s="87"/>
      <c r="N98" s="87"/>
      <c r="O98" s="87"/>
    </row>
    <row r="99" spans="1:15" ht="45.75" customHeight="1">
      <c r="A99" s="208" t="s">
        <v>120</v>
      </c>
      <c r="B99" s="209"/>
      <c r="C99" s="89"/>
      <c r="D99" s="86"/>
      <c r="E99" s="90"/>
    </row>
    <row r="100" spans="1:15" ht="30" customHeight="1">
      <c r="A100" s="60" t="s">
        <v>121</v>
      </c>
      <c r="B100" s="147">
        <f>E97+E76+E55</f>
        <v>785989</v>
      </c>
      <c r="C100" s="89"/>
      <c r="D100" s="86"/>
      <c r="E100" s="90"/>
    </row>
    <row r="101" spans="1:15" ht="12.75" customHeight="1">
      <c r="A101" s="40" t="s">
        <v>64</v>
      </c>
      <c r="B101" s="41">
        <v>0.1</v>
      </c>
      <c r="C101" s="89"/>
      <c r="D101" s="86"/>
      <c r="E101" s="90"/>
    </row>
    <row r="102" spans="1:15" s="93" customFormat="1" ht="30" customHeight="1">
      <c r="A102" s="60" t="s">
        <v>122</v>
      </c>
      <c r="B102" s="148">
        <f>IF(B101&gt;0.1,"Le taux de majoration pour frais de gestion est plafonné à 10 %",E55*B101)</f>
        <v>40922.5</v>
      </c>
      <c r="C102" s="91"/>
      <c r="D102" s="91"/>
      <c r="E102" s="91"/>
      <c r="F102" s="92"/>
      <c r="G102" s="92"/>
      <c r="H102" s="92"/>
      <c r="I102" s="92"/>
      <c r="J102" s="92"/>
      <c r="K102" s="92"/>
      <c r="L102" s="92"/>
      <c r="M102" s="92"/>
      <c r="N102" s="92"/>
      <c r="O102" s="92"/>
    </row>
    <row r="103" spans="1:15" s="69" customFormat="1" ht="12.75" customHeight="1">
      <c r="A103" s="94"/>
      <c r="B103" s="95"/>
      <c r="C103" s="89"/>
      <c r="D103" s="86"/>
      <c r="E103" s="90"/>
    </row>
    <row r="104" spans="1:15" s="96" customFormat="1" ht="30" customHeight="1">
      <c r="A104" s="60" t="s">
        <v>123</v>
      </c>
      <c r="B104" s="148">
        <f>B100+B102</f>
        <v>826911.5</v>
      </c>
      <c r="C104" s="91"/>
    </row>
    <row r="105" spans="1:15" s="69" customFormat="1" ht="15.75" thickBot="1">
      <c r="A105" s="32"/>
      <c r="B105" s="33"/>
      <c r="C105" s="9"/>
      <c r="D105" s="73"/>
      <c r="E105" s="72"/>
    </row>
    <row r="106" spans="1:15" s="69" customFormat="1" ht="15">
      <c r="A106" s="19"/>
      <c r="B106" s="8"/>
      <c r="C106" s="9"/>
      <c r="D106" s="73"/>
      <c r="E106" s="72"/>
    </row>
    <row r="107" spans="1:15" s="87" customFormat="1" ht="30" customHeight="1">
      <c r="A107" s="48" t="s">
        <v>24</v>
      </c>
      <c r="B107" s="58">
        <f>C55</f>
        <v>76.7</v>
      </c>
      <c r="C107" s="89"/>
    </row>
    <row r="108" spans="1:15" s="69" customFormat="1">
      <c r="A108" s="97"/>
      <c r="B108" s="70"/>
      <c r="C108" s="72"/>
      <c r="D108" s="73"/>
      <c r="E108" s="72"/>
    </row>
    <row r="109" spans="1:15" s="69" customFormat="1" ht="30" customHeight="1">
      <c r="A109" s="48" t="s">
        <v>124</v>
      </c>
      <c r="B109" s="57">
        <f>B107/12</f>
        <v>6.3916666666666666</v>
      </c>
      <c r="C109" s="98"/>
      <c r="D109" s="99"/>
      <c r="E109" s="98"/>
    </row>
    <row r="112" spans="1:15" s="69" customFormat="1" ht="30">
      <c r="A112" s="61" t="s">
        <v>66</v>
      </c>
      <c r="B112" s="62">
        <f>IF(B$104=0,"",(E55+B102)/B$104)</f>
        <v>0.54437203981320859</v>
      </c>
      <c r="C112" s="72"/>
      <c r="D112" s="73"/>
      <c r="E112" s="72"/>
    </row>
    <row r="113" spans="1:15" s="69" customFormat="1" ht="30">
      <c r="A113" s="61" t="s">
        <v>125</v>
      </c>
      <c r="B113" s="62">
        <f>IF(B$104=0,"",E76/B$104)</f>
        <v>0.28281140122008219</v>
      </c>
      <c r="C113" s="72"/>
      <c r="D113" s="73"/>
      <c r="E113" s="72"/>
    </row>
    <row r="114" spans="1:15" s="69" customFormat="1" ht="30">
      <c r="A114" s="61" t="s">
        <v>126</v>
      </c>
      <c r="B114" s="62">
        <f>IF(B$104=0,"",E97/B$104)</f>
        <v>0.17281655896670925</v>
      </c>
      <c r="C114" s="72"/>
      <c r="D114" s="73"/>
      <c r="E114" s="72"/>
    </row>
    <row r="116" spans="1:15" s="69" customFormat="1" ht="30" customHeight="1">
      <c r="A116" s="48" t="s">
        <v>127</v>
      </c>
      <c r="B116" s="149">
        <f>IF(B104=0,"",B104/B6)</f>
        <v>2756.3716666666664</v>
      </c>
      <c r="C116" s="72"/>
      <c r="D116" s="73"/>
      <c r="E116" s="72"/>
    </row>
    <row r="117" spans="1:15" s="69" customFormat="1" ht="9" customHeight="1">
      <c r="A117" s="70"/>
      <c r="B117" s="70"/>
      <c r="C117" s="72"/>
      <c r="D117" s="73"/>
      <c r="E117" s="72"/>
    </row>
    <row r="118" spans="1:15" s="69" customFormat="1" ht="9" customHeight="1">
      <c r="A118" s="70"/>
      <c r="B118" s="70"/>
      <c r="C118" s="72"/>
      <c r="D118" s="73"/>
      <c r="E118" s="72"/>
    </row>
    <row r="119" spans="1:15" ht="9" customHeight="1"/>
    <row r="120" spans="1:15" ht="9" customHeight="1"/>
    <row r="121" spans="1:15" ht="34.5" customHeight="1" thickBot="1">
      <c r="A121" s="202" t="s">
        <v>128</v>
      </c>
      <c r="B121" s="203"/>
      <c r="C121" s="203"/>
      <c r="D121" s="203"/>
      <c r="E121" s="204"/>
    </row>
    <row r="122" spans="1:15" s="116" customFormat="1" ht="41.25" customHeight="1">
      <c r="A122" s="218" t="s">
        <v>129</v>
      </c>
      <c r="B122" s="224" t="s">
        <v>130</v>
      </c>
      <c r="C122" s="224" t="s">
        <v>70</v>
      </c>
      <c r="D122" s="214" t="s">
        <v>131</v>
      </c>
      <c r="E122" s="215"/>
      <c r="F122" s="115"/>
      <c r="G122" s="115"/>
      <c r="H122" s="115"/>
      <c r="I122" s="115"/>
      <c r="J122" s="115"/>
      <c r="K122" s="115"/>
      <c r="L122" s="115"/>
      <c r="M122" s="115"/>
      <c r="N122" s="115"/>
      <c r="O122" s="115"/>
    </row>
    <row r="123" spans="1:15" s="116" customFormat="1" ht="15" hidden="1" customHeight="1">
      <c r="A123" s="219"/>
      <c r="B123" s="225"/>
      <c r="C123" s="225"/>
      <c r="D123" s="216"/>
      <c r="E123" s="217"/>
      <c r="F123" s="115"/>
      <c r="G123" s="115"/>
      <c r="H123" s="115"/>
      <c r="I123" s="115"/>
      <c r="J123" s="115"/>
      <c r="K123" s="115"/>
      <c r="L123" s="115"/>
      <c r="M123" s="115"/>
      <c r="N123" s="115"/>
      <c r="O123" s="115"/>
    </row>
    <row r="124" spans="1:15" s="116" customFormat="1" ht="15">
      <c r="A124" s="219"/>
      <c r="B124" s="225"/>
      <c r="C124" s="225"/>
      <c r="D124" s="210" t="s">
        <v>132</v>
      </c>
      <c r="E124" s="212" t="s">
        <v>133</v>
      </c>
      <c r="F124" s="115"/>
      <c r="G124" s="115"/>
      <c r="H124" s="115"/>
      <c r="I124" s="115"/>
      <c r="J124" s="115"/>
      <c r="K124" s="115"/>
      <c r="L124" s="115"/>
      <c r="M124" s="115"/>
      <c r="N124" s="115"/>
      <c r="O124" s="115"/>
    </row>
    <row r="125" spans="1:15" s="116" customFormat="1" ht="21" customHeight="1" thickBot="1">
      <c r="A125" s="220"/>
      <c r="B125" s="225"/>
      <c r="C125" s="225"/>
      <c r="D125" s="211"/>
      <c r="E125" s="213"/>
      <c r="F125" s="115"/>
      <c r="G125" s="115"/>
      <c r="H125" s="115"/>
      <c r="I125" s="115"/>
      <c r="J125" s="115"/>
      <c r="K125" s="115"/>
      <c r="L125" s="115"/>
      <c r="M125" s="115"/>
      <c r="N125" s="115"/>
      <c r="O125" s="115"/>
    </row>
    <row r="126" spans="1:15" s="122" customFormat="1" ht="25.5" customHeight="1">
      <c r="A126" s="205" t="s">
        <v>274</v>
      </c>
      <c r="B126" s="296" t="s">
        <v>275</v>
      </c>
      <c r="C126" s="118" t="s">
        <v>134</v>
      </c>
      <c r="D126" s="121"/>
      <c r="E126" s="121"/>
      <c r="F126" s="82"/>
      <c r="G126" s="82"/>
      <c r="H126" s="82"/>
      <c r="I126" s="82"/>
      <c r="J126" s="82"/>
      <c r="K126" s="82"/>
      <c r="L126" s="82"/>
      <c r="M126" s="82"/>
      <c r="N126" s="82"/>
      <c r="O126" s="82"/>
    </row>
    <row r="127" spans="1:15" s="122" customFormat="1" ht="25.5" customHeight="1">
      <c r="A127" s="206"/>
      <c r="B127" s="297"/>
      <c r="C127" s="119" t="s">
        <v>135</v>
      </c>
      <c r="D127" s="182">
        <v>75000</v>
      </c>
      <c r="E127" s="123"/>
      <c r="F127" s="82"/>
      <c r="G127" s="82"/>
      <c r="H127" s="82"/>
      <c r="I127" s="82"/>
      <c r="J127" s="82"/>
      <c r="K127" s="82"/>
      <c r="L127" s="82"/>
      <c r="M127" s="82"/>
      <c r="N127" s="82"/>
      <c r="O127" s="82"/>
    </row>
    <row r="128" spans="1:15" s="122" customFormat="1" ht="25.5" customHeight="1">
      <c r="A128" s="206"/>
      <c r="B128" s="297"/>
      <c r="C128" s="119" t="s">
        <v>136</v>
      </c>
      <c r="D128" s="123"/>
      <c r="E128" s="123"/>
      <c r="F128" s="82"/>
      <c r="G128" s="82"/>
      <c r="H128" s="82"/>
      <c r="I128" s="82"/>
      <c r="J128" s="82"/>
      <c r="K128" s="82"/>
      <c r="L128" s="82"/>
      <c r="M128" s="82"/>
      <c r="N128" s="82"/>
      <c r="O128" s="82"/>
    </row>
    <row r="129" spans="1:15" s="122" customFormat="1" ht="25.5" customHeight="1" thickBot="1">
      <c r="A129" s="207"/>
      <c r="B129" s="298"/>
      <c r="C129" s="120" t="s">
        <v>137</v>
      </c>
      <c r="D129" s="124"/>
      <c r="E129" s="124"/>
      <c r="F129" s="82"/>
      <c r="G129" s="82"/>
      <c r="H129" s="82"/>
      <c r="I129" s="82"/>
      <c r="J129" s="82"/>
      <c r="K129" s="82"/>
      <c r="L129" s="82"/>
      <c r="M129" s="82"/>
      <c r="N129" s="82"/>
      <c r="O129" s="82"/>
    </row>
    <row r="130" spans="1:15" s="122" customFormat="1" ht="25.5" customHeight="1">
      <c r="A130" s="205" t="s">
        <v>274</v>
      </c>
      <c r="B130" s="296" t="s">
        <v>276</v>
      </c>
      <c r="C130" s="118" t="s">
        <v>134</v>
      </c>
      <c r="D130" s="121"/>
      <c r="E130" s="184">
        <v>14067</v>
      </c>
      <c r="F130" s="82"/>
      <c r="G130" s="82"/>
      <c r="H130" s="82"/>
      <c r="I130" s="82"/>
      <c r="J130" s="82"/>
      <c r="K130" s="82"/>
      <c r="L130" s="82"/>
      <c r="M130" s="82"/>
      <c r="N130" s="82"/>
      <c r="O130" s="82"/>
    </row>
    <row r="131" spans="1:15" s="122" customFormat="1" ht="25.5" customHeight="1">
      <c r="A131" s="206"/>
      <c r="B131" s="297"/>
      <c r="C131" s="119" t="s">
        <v>135</v>
      </c>
      <c r="D131" s="123"/>
      <c r="E131" s="123"/>
      <c r="F131" s="82"/>
      <c r="G131" s="82"/>
      <c r="H131" s="82"/>
      <c r="I131" s="82"/>
      <c r="J131" s="82"/>
      <c r="K131" s="82"/>
      <c r="L131" s="82"/>
      <c r="M131" s="82"/>
      <c r="N131" s="82"/>
      <c r="O131" s="82"/>
    </row>
    <row r="132" spans="1:15" s="122" customFormat="1" ht="25.5" customHeight="1">
      <c r="A132" s="206"/>
      <c r="B132" s="297"/>
      <c r="C132" s="119" t="s">
        <v>136</v>
      </c>
      <c r="D132" s="123"/>
      <c r="E132" s="123"/>
      <c r="F132" s="82"/>
      <c r="G132" s="82"/>
      <c r="H132" s="82"/>
      <c r="I132" s="82"/>
      <c r="J132" s="82"/>
      <c r="K132" s="82"/>
      <c r="L132" s="82"/>
      <c r="M132" s="82"/>
      <c r="N132" s="82"/>
      <c r="O132" s="82"/>
    </row>
    <row r="133" spans="1:15" s="122" customFormat="1" ht="71.25" customHeight="1" thickBot="1">
      <c r="A133" s="207"/>
      <c r="B133" s="298"/>
      <c r="C133" s="120" t="s">
        <v>137</v>
      </c>
      <c r="D133" s="124"/>
      <c r="E133" s="124"/>
      <c r="F133" s="82"/>
      <c r="G133" s="82"/>
      <c r="H133" s="82"/>
      <c r="I133" s="82"/>
      <c r="J133" s="82"/>
      <c r="K133" s="82"/>
      <c r="L133" s="82"/>
      <c r="M133" s="82"/>
      <c r="N133" s="82"/>
      <c r="O133" s="82"/>
    </row>
    <row r="134" spans="1:15" s="122" customFormat="1" ht="25.5" customHeight="1">
      <c r="A134" s="205"/>
      <c r="B134" s="221"/>
      <c r="C134" s="118" t="s">
        <v>134</v>
      </c>
      <c r="D134" s="121"/>
      <c r="E134" s="121"/>
      <c r="F134" s="82"/>
      <c r="G134" s="82"/>
      <c r="H134" s="82"/>
      <c r="I134" s="82"/>
      <c r="J134" s="82"/>
      <c r="K134" s="82"/>
      <c r="L134" s="82"/>
      <c r="M134" s="82"/>
      <c r="N134" s="82"/>
      <c r="O134" s="82"/>
    </row>
    <row r="135" spans="1:15" s="122" customFormat="1" ht="25.5" customHeight="1">
      <c r="A135" s="206"/>
      <c r="B135" s="222"/>
      <c r="C135" s="119" t="s">
        <v>135</v>
      </c>
      <c r="D135" s="123"/>
      <c r="E135" s="123"/>
      <c r="F135" s="82"/>
      <c r="G135" s="82"/>
      <c r="H135" s="82"/>
      <c r="I135" s="82"/>
      <c r="J135" s="82"/>
      <c r="K135" s="82"/>
      <c r="L135" s="82"/>
      <c r="M135" s="82"/>
      <c r="N135" s="82"/>
      <c r="O135" s="82"/>
    </row>
    <row r="136" spans="1:15" s="122" customFormat="1" ht="25.5" customHeight="1">
      <c r="A136" s="206"/>
      <c r="B136" s="222"/>
      <c r="C136" s="119" t="s">
        <v>136</v>
      </c>
      <c r="D136" s="123"/>
      <c r="E136" s="123"/>
      <c r="F136" s="82"/>
      <c r="G136" s="82"/>
      <c r="H136" s="82"/>
      <c r="I136" s="82"/>
      <c r="J136" s="82"/>
      <c r="K136" s="82"/>
      <c r="L136" s="82"/>
      <c r="M136" s="82"/>
      <c r="N136" s="82"/>
      <c r="O136" s="82"/>
    </row>
    <row r="137" spans="1:15" s="122" customFormat="1" ht="25.5" customHeight="1" thickBot="1">
      <c r="A137" s="207"/>
      <c r="B137" s="223"/>
      <c r="C137" s="120" t="s">
        <v>137</v>
      </c>
      <c r="D137" s="124"/>
      <c r="E137" s="124"/>
      <c r="F137" s="82"/>
      <c r="G137" s="82"/>
      <c r="H137" s="82"/>
      <c r="I137" s="82"/>
      <c r="J137" s="82"/>
      <c r="K137" s="82"/>
      <c r="L137" s="82"/>
      <c r="M137" s="82"/>
      <c r="N137" s="82"/>
      <c r="O137" s="82"/>
    </row>
    <row r="138" spans="1:15" ht="27.75" customHeight="1">
      <c r="A138" s="100"/>
      <c r="B138" s="69"/>
      <c r="C138" s="63" t="s">
        <v>138</v>
      </c>
      <c r="D138" s="64">
        <f>SUM(D126:D137)</f>
        <v>75000</v>
      </c>
      <c r="E138" s="126"/>
    </row>
    <row r="139" spans="1:15" ht="30">
      <c r="A139" s="101"/>
      <c r="B139" s="102"/>
      <c r="C139" s="63" t="s">
        <v>139</v>
      </c>
      <c r="D139" s="126"/>
      <c r="E139" s="64">
        <f>SUM(E126:E137)</f>
        <v>14067</v>
      </c>
    </row>
    <row r="140" spans="1:15" ht="15.75" thickBot="1">
      <c r="A140" s="69"/>
      <c r="B140" s="69"/>
      <c r="C140" s="34"/>
      <c r="D140" s="103"/>
      <c r="E140" s="35"/>
    </row>
    <row r="141" spans="1:15" ht="15">
      <c r="A141" s="104"/>
      <c r="B141" s="125" t="s">
        <v>140</v>
      </c>
      <c r="C141" s="34"/>
      <c r="D141" s="103"/>
      <c r="E141" s="35"/>
    </row>
    <row r="142" spans="1:15" ht="20.25" customHeight="1">
      <c r="A142" s="36" t="s">
        <v>123</v>
      </c>
      <c r="B142" s="37">
        <f>B104</f>
        <v>826911.5</v>
      </c>
      <c r="C142" s="14"/>
      <c r="D142" s="9"/>
    </row>
    <row r="143" spans="1:15" ht="20.25" customHeight="1">
      <c r="A143" s="36" t="s">
        <v>138</v>
      </c>
      <c r="B143" s="37">
        <f>D138</f>
        <v>75000</v>
      </c>
      <c r="C143" s="14"/>
      <c r="D143" s="9"/>
    </row>
    <row r="144" spans="1:15" ht="20.25" customHeight="1" thickBot="1">
      <c r="A144" s="38" t="s">
        <v>141</v>
      </c>
      <c r="B144" s="39">
        <f>B142+B143</f>
        <v>901911.5</v>
      </c>
    </row>
    <row r="155" spans="3:5" s="69" customFormat="1">
      <c r="C155" s="105"/>
      <c r="D155" s="106"/>
      <c r="E155" s="105"/>
    </row>
    <row r="156" spans="3:5" s="69" customFormat="1">
      <c r="C156" s="105"/>
      <c r="D156" s="106"/>
      <c r="E156" s="105"/>
    </row>
    <row r="157" spans="3:5" s="69" customFormat="1">
      <c r="C157" s="105"/>
      <c r="D157" s="106"/>
      <c r="E157" s="105"/>
    </row>
    <row r="158" spans="3:5" s="69" customFormat="1">
      <c r="C158" s="105"/>
      <c r="D158" s="106"/>
      <c r="E158" s="105"/>
    </row>
    <row r="159" spans="3:5" s="69" customFormat="1">
      <c r="C159" s="105"/>
      <c r="D159" s="106"/>
      <c r="E159" s="105"/>
    </row>
    <row r="160" spans="3:5" s="69" customFormat="1">
      <c r="C160" s="105"/>
      <c r="D160" s="106"/>
      <c r="E160" s="105"/>
    </row>
    <row r="161" spans="3:5" s="69" customFormat="1">
      <c r="C161" s="105"/>
      <c r="D161" s="106"/>
      <c r="E161" s="105"/>
    </row>
    <row r="162" spans="3:5" s="69" customFormat="1">
      <c r="C162" s="105"/>
      <c r="D162" s="106"/>
      <c r="E162" s="105"/>
    </row>
    <row r="163" spans="3:5" s="69" customFormat="1">
      <c r="C163" s="105"/>
      <c r="D163" s="106"/>
      <c r="E163" s="105"/>
    </row>
    <row r="164" spans="3:5" s="69" customFormat="1">
      <c r="C164" s="105"/>
      <c r="D164" s="106"/>
      <c r="E164" s="105"/>
    </row>
    <row r="165" spans="3:5" s="69" customFormat="1">
      <c r="C165" s="105"/>
      <c r="D165" s="106"/>
      <c r="E165" s="105"/>
    </row>
    <row r="166" spans="3:5" s="69" customFormat="1">
      <c r="C166" s="105"/>
      <c r="D166" s="106"/>
      <c r="E166" s="105"/>
    </row>
    <row r="167" spans="3:5" s="69" customFormat="1">
      <c r="C167" s="105"/>
      <c r="D167" s="106"/>
      <c r="E167" s="105"/>
    </row>
    <row r="168" spans="3:5" s="69" customFormat="1">
      <c r="C168" s="105"/>
      <c r="D168" s="106"/>
      <c r="E168" s="105"/>
    </row>
    <row r="169" spans="3:5" s="69" customFormat="1">
      <c r="C169" s="105"/>
      <c r="D169" s="106"/>
      <c r="E169" s="105"/>
    </row>
    <row r="170" spans="3:5" s="69" customFormat="1">
      <c r="C170" s="105"/>
      <c r="D170" s="106"/>
      <c r="E170" s="105"/>
    </row>
    <row r="171" spans="3:5" s="69" customFormat="1">
      <c r="C171" s="105"/>
      <c r="D171" s="106"/>
      <c r="E171" s="105"/>
    </row>
    <row r="172" spans="3:5" s="69" customFormat="1">
      <c r="C172" s="105"/>
      <c r="D172" s="106"/>
      <c r="E172" s="105"/>
    </row>
    <row r="173" spans="3:5" s="69" customFormat="1">
      <c r="C173" s="105"/>
      <c r="D173" s="106"/>
      <c r="E173" s="105"/>
    </row>
    <row r="174" spans="3:5" s="69" customFormat="1">
      <c r="C174" s="105"/>
      <c r="D174" s="106"/>
      <c r="E174" s="105"/>
    </row>
    <row r="175" spans="3:5" s="69" customFormat="1">
      <c r="C175" s="105"/>
      <c r="D175" s="106"/>
      <c r="E175" s="105"/>
    </row>
    <row r="176" spans="3:5" s="69" customFormat="1">
      <c r="C176" s="105"/>
      <c r="D176" s="106"/>
      <c r="E176" s="105"/>
    </row>
    <row r="177" spans="3:5" s="69" customFormat="1">
      <c r="C177" s="105"/>
      <c r="D177" s="106"/>
      <c r="E177" s="105"/>
    </row>
    <row r="178" spans="3:5" s="69" customFormat="1">
      <c r="C178" s="105"/>
      <c r="D178" s="106"/>
      <c r="E178" s="105"/>
    </row>
    <row r="179" spans="3:5" s="69" customFormat="1">
      <c r="C179" s="105"/>
      <c r="D179" s="106"/>
      <c r="E179" s="105"/>
    </row>
    <row r="180" spans="3:5" s="69" customFormat="1">
      <c r="C180" s="105"/>
      <c r="D180" s="106"/>
      <c r="E180" s="105"/>
    </row>
    <row r="181" spans="3:5" s="69" customFormat="1">
      <c r="C181" s="105"/>
      <c r="D181" s="106"/>
      <c r="E181" s="105"/>
    </row>
    <row r="182" spans="3:5" s="69" customFormat="1">
      <c r="C182" s="105"/>
      <c r="D182" s="106"/>
      <c r="E182" s="105"/>
    </row>
    <row r="183" spans="3:5" s="69" customFormat="1">
      <c r="C183" s="105"/>
      <c r="D183" s="106"/>
      <c r="E183" s="105"/>
    </row>
    <row r="184" spans="3:5" s="69" customFormat="1">
      <c r="C184" s="105"/>
      <c r="D184" s="106"/>
      <c r="E184" s="105"/>
    </row>
    <row r="185" spans="3:5" s="69" customFormat="1">
      <c r="C185" s="105"/>
      <c r="D185" s="106"/>
      <c r="E185" s="105"/>
    </row>
    <row r="186" spans="3:5" s="69" customFormat="1">
      <c r="C186" s="105"/>
      <c r="D186" s="106"/>
      <c r="E186" s="105"/>
    </row>
    <row r="187" spans="3:5" s="69" customFormat="1">
      <c r="C187" s="105"/>
      <c r="D187" s="106"/>
      <c r="E187" s="105"/>
    </row>
    <row r="188" spans="3:5" s="69" customFormat="1">
      <c r="C188" s="105"/>
      <c r="D188" s="106"/>
      <c r="E188" s="105"/>
    </row>
    <row r="189" spans="3:5" s="69" customFormat="1">
      <c r="C189" s="105"/>
      <c r="D189" s="106"/>
      <c r="E189" s="105"/>
    </row>
    <row r="190" spans="3:5" s="69" customFormat="1">
      <c r="C190" s="105"/>
      <c r="D190" s="106"/>
      <c r="E190" s="105"/>
    </row>
    <row r="191" spans="3:5" s="69" customFormat="1">
      <c r="C191" s="105"/>
      <c r="D191" s="106"/>
      <c r="E191" s="105"/>
    </row>
    <row r="192" spans="3:5" s="69" customFormat="1">
      <c r="C192" s="105"/>
      <c r="D192" s="106"/>
      <c r="E192" s="105"/>
    </row>
    <row r="193" spans="3:5" s="69" customFormat="1">
      <c r="C193" s="105"/>
      <c r="D193" s="106"/>
      <c r="E193" s="105"/>
    </row>
    <row r="194" spans="3:5" s="69" customFormat="1">
      <c r="C194" s="105"/>
      <c r="D194" s="106"/>
      <c r="E194" s="105"/>
    </row>
    <row r="195" spans="3:5" s="69" customFormat="1">
      <c r="C195" s="105"/>
      <c r="D195" s="106"/>
      <c r="E195" s="105"/>
    </row>
    <row r="196" spans="3:5" s="69" customFormat="1">
      <c r="C196" s="105"/>
      <c r="D196" s="106"/>
      <c r="E196" s="105"/>
    </row>
    <row r="197" spans="3:5" s="69" customFormat="1">
      <c r="C197" s="105"/>
      <c r="D197" s="106"/>
      <c r="E197" s="105"/>
    </row>
    <row r="198" spans="3:5" s="69" customFormat="1">
      <c r="C198" s="105"/>
      <c r="D198" s="106"/>
      <c r="E198" s="105"/>
    </row>
    <row r="199" spans="3:5" s="69" customFormat="1">
      <c r="C199" s="105"/>
      <c r="D199" s="106"/>
      <c r="E199" s="105"/>
    </row>
    <row r="200" spans="3:5" s="69" customFormat="1">
      <c r="C200" s="105"/>
      <c r="D200" s="106"/>
      <c r="E200" s="105"/>
    </row>
    <row r="201" spans="3:5" s="69" customFormat="1">
      <c r="C201" s="105"/>
      <c r="D201" s="106"/>
      <c r="E201" s="105"/>
    </row>
    <row r="202" spans="3:5" s="69" customFormat="1">
      <c r="C202" s="105"/>
      <c r="D202" s="106"/>
      <c r="E202" s="105"/>
    </row>
    <row r="203" spans="3:5" s="69" customFormat="1">
      <c r="C203" s="105"/>
      <c r="D203" s="106"/>
      <c r="E203" s="105"/>
    </row>
    <row r="204" spans="3:5" s="69" customFormat="1">
      <c r="C204" s="105"/>
      <c r="D204" s="106"/>
      <c r="E204" s="105"/>
    </row>
    <row r="205" spans="3:5" s="69" customFormat="1">
      <c r="C205" s="105"/>
      <c r="D205" s="106"/>
      <c r="E205" s="105"/>
    </row>
    <row r="206" spans="3:5" s="69" customFormat="1">
      <c r="C206" s="105"/>
      <c r="D206" s="106"/>
      <c r="E206" s="105"/>
    </row>
    <row r="207" spans="3:5" s="69" customFormat="1">
      <c r="C207" s="105"/>
      <c r="D207" s="106"/>
      <c r="E207" s="105"/>
    </row>
    <row r="208" spans="3:5" s="69" customFormat="1">
      <c r="C208" s="105"/>
      <c r="D208" s="106"/>
      <c r="E208" s="105"/>
    </row>
    <row r="209" spans="3:5" s="69" customFormat="1">
      <c r="C209" s="105"/>
      <c r="D209" s="106"/>
      <c r="E209" s="105"/>
    </row>
    <row r="210" spans="3:5" s="69" customFormat="1">
      <c r="C210" s="105"/>
      <c r="D210" s="106"/>
      <c r="E210" s="105"/>
    </row>
    <row r="211" spans="3:5" s="69" customFormat="1">
      <c r="C211" s="105"/>
      <c r="D211" s="106"/>
      <c r="E211" s="105"/>
    </row>
    <row r="212" spans="3:5" s="69" customFormat="1">
      <c r="C212" s="105"/>
      <c r="D212" s="106"/>
      <c r="E212" s="105"/>
    </row>
    <row r="213" spans="3:5" s="69" customFormat="1">
      <c r="C213" s="105"/>
      <c r="D213" s="106"/>
      <c r="E213" s="105"/>
    </row>
    <row r="214" spans="3:5" s="69" customFormat="1">
      <c r="C214" s="105"/>
      <c r="D214" s="106"/>
      <c r="E214" s="105"/>
    </row>
    <row r="215" spans="3:5" s="69" customFormat="1">
      <c r="C215" s="105"/>
      <c r="D215" s="106"/>
      <c r="E215" s="105"/>
    </row>
    <row r="216" spans="3:5" s="69" customFormat="1">
      <c r="C216" s="105"/>
      <c r="D216" s="106"/>
      <c r="E216" s="105"/>
    </row>
    <row r="217" spans="3:5" s="69" customFormat="1">
      <c r="C217" s="105"/>
      <c r="D217" s="106"/>
      <c r="E217" s="105"/>
    </row>
    <row r="218" spans="3:5" s="69" customFormat="1">
      <c r="C218" s="105"/>
      <c r="D218" s="106"/>
      <c r="E218" s="105"/>
    </row>
    <row r="219" spans="3:5" s="69" customFormat="1">
      <c r="C219" s="105"/>
      <c r="D219" s="106"/>
      <c r="E219" s="105"/>
    </row>
    <row r="220" spans="3:5" s="69" customFormat="1">
      <c r="C220" s="105"/>
      <c r="D220" s="106"/>
      <c r="E220" s="105"/>
    </row>
    <row r="221" spans="3:5" s="69" customFormat="1">
      <c r="C221" s="105"/>
      <c r="D221" s="106"/>
      <c r="E221" s="105"/>
    </row>
    <row r="222" spans="3:5" s="69" customFormat="1">
      <c r="C222" s="105"/>
      <c r="D222" s="106"/>
      <c r="E222" s="105"/>
    </row>
    <row r="223" spans="3:5" s="69" customFormat="1">
      <c r="C223" s="105"/>
      <c r="D223" s="106"/>
      <c r="E223" s="105"/>
    </row>
    <row r="224" spans="3:5" s="69" customFormat="1">
      <c r="C224" s="105"/>
      <c r="D224" s="106"/>
      <c r="E224" s="105"/>
    </row>
    <row r="225" spans="3:5" s="69" customFormat="1">
      <c r="C225" s="105"/>
      <c r="D225" s="106"/>
      <c r="E225" s="105"/>
    </row>
    <row r="226" spans="3:5" s="69" customFormat="1">
      <c r="C226" s="105"/>
      <c r="D226" s="106"/>
      <c r="E226" s="105"/>
    </row>
    <row r="227" spans="3:5" s="69" customFormat="1">
      <c r="C227" s="105"/>
      <c r="D227" s="106"/>
      <c r="E227" s="105"/>
    </row>
    <row r="228" spans="3:5" s="69" customFormat="1">
      <c r="C228" s="105"/>
      <c r="D228" s="106"/>
      <c r="E228" s="105"/>
    </row>
    <row r="229" spans="3:5" s="69" customFormat="1">
      <c r="C229" s="105"/>
      <c r="D229" s="106"/>
      <c r="E229" s="105"/>
    </row>
    <row r="230" spans="3:5" s="69" customFormat="1">
      <c r="C230" s="105"/>
      <c r="D230" s="106"/>
      <c r="E230" s="105"/>
    </row>
    <row r="231" spans="3:5" s="69" customFormat="1">
      <c r="C231" s="105"/>
      <c r="D231" s="106"/>
      <c r="E231" s="105"/>
    </row>
    <row r="232" spans="3:5" s="69" customFormat="1">
      <c r="C232" s="105"/>
      <c r="D232" s="106"/>
      <c r="E232" s="105"/>
    </row>
    <row r="233" spans="3:5" s="69" customFormat="1">
      <c r="C233" s="105"/>
      <c r="D233" s="106"/>
      <c r="E233" s="105"/>
    </row>
    <row r="234" spans="3:5" s="69" customFormat="1">
      <c r="C234" s="105"/>
      <c r="D234" s="106"/>
      <c r="E234" s="105"/>
    </row>
    <row r="235" spans="3:5" s="69" customFormat="1">
      <c r="C235" s="105"/>
      <c r="D235" s="106"/>
      <c r="E235" s="105"/>
    </row>
    <row r="236" spans="3:5" s="69" customFormat="1">
      <c r="C236" s="105"/>
      <c r="D236" s="106"/>
      <c r="E236" s="105"/>
    </row>
    <row r="237" spans="3:5" s="69" customFormat="1">
      <c r="C237" s="105"/>
      <c r="D237" s="106"/>
      <c r="E237" s="105"/>
    </row>
    <row r="238" spans="3:5" s="69" customFormat="1">
      <c r="C238" s="105"/>
      <c r="D238" s="106"/>
      <c r="E238" s="105"/>
    </row>
    <row r="239" spans="3:5" s="69" customFormat="1">
      <c r="C239" s="105"/>
      <c r="D239" s="106"/>
      <c r="E239" s="105"/>
    </row>
    <row r="240" spans="3:5" s="69" customFormat="1">
      <c r="C240" s="105"/>
      <c r="D240" s="106"/>
      <c r="E240" s="105"/>
    </row>
    <row r="241" spans="3:5" s="69" customFormat="1">
      <c r="C241" s="105"/>
      <c r="D241" s="106"/>
      <c r="E241" s="105"/>
    </row>
    <row r="242" spans="3:5" s="69" customFormat="1">
      <c r="C242" s="105"/>
      <c r="D242" s="106"/>
      <c r="E242" s="105"/>
    </row>
    <row r="243" spans="3:5" s="69" customFormat="1">
      <c r="C243" s="105"/>
      <c r="D243" s="106"/>
      <c r="E243" s="105"/>
    </row>
    <row r="244" spans="3:5" s="69" customFormat="1">
      <c r="C244" s="105"/>
      <c r="D244" s="106"/>
      <c r="E244" s="105"/>
    </row>
    <row r="245" spans="3:5" s="69" customFormat="1">
      <c r="C245" s="105"/>
      <c r="D245" s="106"/>
      <c r="E245" s="105"/>
    </row>
    <row r="246" spans="3:5" s="69" customFormat="1">
      <c r="C246" s="105"/>
      <c r="D246" s="106"/>
      <c r="E246" s="105"/>
    </row>
    <row r="247" spans="3:5" s="69" customFormat="1">
      <c r="C247" s="105"/>
      <c r="D247" s="106"/>
      <c r="E247" s="105"/>
    </row>
    <row r="248" spans="3:5" s="69" customFormat="1">
      <c r="C248" s="105"/>
      <c r="D248" s="106"/>
      <c r="E248" s="105"/>
    </row>
    <row r="249" spans="3:5" s="69" customFormat="1">
      <c r="C249" s="105"/>
      <c r="D249" s="106"/>
      <c r="E249" s="105"/>
    </row>
    <row r="250" spans="3:5" s="69" customFormat="1">
      <c r="C250" s="105"/>
      <c r="D250" s="106"/>
      <c r="E250" s="105"/>
    </row>
    <row r="251" spans="3:5" s="69" customFormat="1">
      <c r="C251" s="105"/>
      <c r="D251" s="106"/>
      <c r="E251" s="105"/>
    </row>
    <row r="252" spans="3:5" s="69" customFormat="1">
      <c r="C252" s="105"/>
      <c r="D252" s="106"/>
      <c r="E252" s="105"/>
    </row>
    <row r="253" spans="3:5" s="69" customFormat="1">
      <c r="C253" s="105"/>
      <c r="D253" s="106"/>
      <c r="E253" s="105"/>
    </row>
    <row r="254" spans="3:5" s="69" customFormat="1">
      <c r="C254" s="105"/>
      <c r="D254" s="106"/>
      <c r="E254" s="105"/>
    </row>
    <row r="255" spans="3:5" s="69" customFormat="1">
      <c r="C255" s="105"/>
      <c r="D255" s="106"/>
      <c r="E255" s="105"/>
    </row>
    <row r="256" spans="3:5" s="69" customFormat="1">
      <c r="C256" s="105"/>
      <c r="D256" s="106"/>
      <c r="E256" s="105"/>
    </row>
    <row r="257" spans="3:5" s="69" customFormat="1">
      <c r="C257" s="105"/>
      <c r="D257" s="106"/>
      <c r="E257" s="105"/>
    </row>
    <row r="258" spans="3:5" s="69" customFormat="1">
      <c r="C258" s="105"/>
      <c r="D258" s="106"/>
      <c r="E258" s="105"/>
    </row>
    <row r="259" spans="3:5" s="69" customFormat="1">
      <c r="C259" s="105"/>
      <c r="D259" s="106"/>
      <c r="E259" s="105"/>
    </row>
    <row r="260" spans="3:5" s="69" customFormat="1">
      <c r="C260" s="105"/>
      <c r="D260" s="106"/>
      <c r="E260" s="105"/>
    </row>
    <row r="261" spans="3:5" s="69" customFormat="1">
      <c r="C261" s="105"/>
      <c r="D261" s="106"/>
      <c r="E261" s="105"/>
    </row>
    <row r="262" spans="3:5" s="69" customFormat="1">
      <c r="C262" s="105"/>
      <c r="D262" s="106"/>
      <c r="E262" s="105"/>
    </row>
    <row r="263" spans="3:5" s="69" customFormat="1">
      <c r="C263" s="105"/>
      <c r="D263" s="106"/>
      <c r="E263" s="105"/>
    </row>
    <row r="264" spans="3:5" s="69" customFormat="1">
      <c r="C264" s="105"/>
      <c r="D264" s="106"/>
      <c r="E264" s="105"/>
    </row>
    <row r="265" spans="3:5" s="69" customFormat="1">
      <c r="C265" s="105"/>
      <c r="D265" s="106"/>
      <c r="E265" s="105"/>
    </row>
    <row r="266" spans="3:5" s="69" customFormat="1">
      <c r="C266" s="105"/>
      <c r="D266" s="106"/>
      <c r="E266" s="105"/>
    </row>
    <row r="267" spans="3:5" s="69" customFormat="1">
      <c r="C267" s="105"/>
      <c r="D267" s="106"/>
      <c r="E267" s="105"/>
    </row>
    <row r="268" spans="3:5" s="69" customFormat="1">
      <c r="C268" s="105"/>
      <c r="D268" s="106"/>
      <c r="E268" s="105"/>
    </row>
    <row r="269" spans="3:5" s="69" customFormat="1">
      <c r="C269" s="105"/>
      <c r="D269" s="106"/>
      <c r="E269" s="105"/>
    </row>
    <row r="270" spans="3:5" s="69" customFormat="1">
      <c r="C270" s="105"/>
      <c r="D270" s="106"/>
      <c r="E270" s="105"/>
    </row>
    <row r="271" spans="3:5" s="69" customFormat="1">
      <c r="C271" s="105"/>
      <c r="D271" s="106"/>
      <c r="E271" s="105"/>
    </row>
    <row r="272" spans="3:5" s="69" customFormat="1">
      <c r="C272" s="105"/>
      <c r="D272" s="106"/>
      <c r="E272" s="105"/>
    </row>
    <row r="273" spans="3:5" s="69" customFormat="1">
      <c r="C273" s="105"/>
      <c r="D273" s="106"/>
      <c r="E273" s="105"/>
    </row>
    <row r="274" spans="3:5" s="69" customFormat="1">
      <c r="C274" s="105"/>
      <c r="D274" s="106"/>
      <c r="E274" s="105"/>
    </row>
    <row r="275" spans="3:5" s="69" customFormat="1">
      <c r="C275" s="105"/>
      <c r="D275" s="106"/>
      <c r="E275" s="105"/>
    </row>
    <row r="276" spans="3:5" s="69" customFormat="1">
      <c r="C276" s="105"/>
      <c r="D276" s="106"/>
      <c r="E276" s="105"/>
    </row>
    <row r="277" spans="3:5" s="69" customFormat="1">
      <c r="C277" s="105"/>
      <c r="D277" s="106"/>
      <c r="E277" s="105"/>
    </row>
    <row r="278" spans="3:5" s="69" customFormat="1">
      <c r="C278" s="105"/>
      <c r="D278" s="106"/>
      <c r="E278" s="105"/>
    </row>
    <row r="279" spans="3:5" s="69" customFormat="1">
      <c r="C279" s="105"/>
      <c r="D279" s="106"/>
      <c r="E279" s="105"/>
    </row>
    <row r="280" spans="3:5" s="69" customFormat="1">
      <c r="C280" s="105"/>
      <c r="D280" s="106"/>
      <c r="E280" s="105"/>
    </row>
    <row r="281" spans="3:5" s="69" customFormat="1">
      <c r="C281" s="105"/>
      <c r="D281" s="106"/>
      <c r="E281" s="105"/>
    </row>
    <row r="282" spans="3:5" s="69" customFormat="1">
      <c r="C282" s="105"/>
      <c r="D282" s="106"/>
      <c r="E282" s="105"/>
    </row>
    <row r="283" spans="3:5" s="69" customFormat="1">
      <c r="C283" s="105"/>
      <c r="D283" s="106"/>
      <c r="E283" s="105"/>
    </row>
    <row r="284" spans="3:5" s="69" customFormat="1">
      <c r="C284" s="105"/>
      <c r="D284" s="106"/>
      <c r="E284" s="105"/>
    </row>
    <row r="285" spans="3:5" s="69" customFormat="1">
      <c r="C285" s="105"/>
      <c r="D285" s="106"/>
      <c r="E285" s="105"/>
    </row>
    <row r="286" spans="3:5" s="69" customFormat="1">
      <c r="C286" s="105"/>
      <c r="D286" s="106"/>
      <c r="E286" s="105"/>
    </row>
    <row r="287" spans="3:5" s="69" customFormat="1">
      <c r="C287" s="105"/>
      <c r="D287" s="106"/>
      <c r="E287" s="105"/>
    </row>
    <row r="288" spans="3:5" s="69" customFormat="1">
      <c r="C288" s="105"/>
      <c r="D288" s="106"/>
      <c r="E288" s="105"/>
    </row>
    <row r="289" spans="3:5" s="69" customFormat="1">
      <c r="C289" s="105"/>
      <c r="D289" s="106"/>
      <c r="E289" s="105"/>
    </row>
    <row r="290" spans="3:5" s="69" customFormat="1">
      <c r="C290" s="105"/>
      <c r="D290" s="106"/>
      <c r="E290" s="105"/>
    </row>
    <row r="291" spans="3:5" s="69" customFormat="1">
      <c r="C291" s="105"/>
      <c r="D291" s="106"/>
      <c r="E291" s="105"/>
    </row>
    <row r="292" spans="3:5" s="69" customFormat="1">
      <c r="C292" s="105"/>
      <c r="D292" s="106"/>
      <c r="E292" s="105"/>
    </row>
    <row r="293" spans="3:5" s="69" customFormat="1">
      <c r="C293" s="105"/>
      <c r="D293" s="106"/>
      <c r="E293" s="105"/>
    </row>
    <row r="294" spans="3:5" s="69" customFormat="1">
      <c r="C294" s="105"/>
      <c r="D294" s="106"/>
      <c r="E294" s="105"/>
    </row>
    <row r="295" spans="3:5" s="69" customFormat="1">
      <c r="C295" s="105"/>
      <c r="D295" s="106"/>
      <c r="E295" s="105"/>
    </row>
    <row r="296" spans="3:5" s="69" customFormat="1">
      <c r="C296" s="105"/>
      <c r="D296" s="106"/>
      <c r="E296" s="105"/>
    </row>
    <row r="297" spans="3:5" s="69" customFormat="1">
      <c r="C297" s="105"/>
      <c r="D297" s="106"/>
      <c r="E297" s="105"/>
    </row>
    <row r="298" spans="3:5" s="69" customFormat="1">
      <c r="C298" s="105"/>
      <c r="D298" s="106"/>
      <c r="E298" s="105"/>
    </row>
    <row r="299" spans="3:5" s="69" customFormat="1">
      <c r="C299" s="105"/>
      <c r="D299" s="106"/>
      <c r="E299" s="105"/>
    </row>
    <row r="300" spans="3:5" s="69" customFormat="1">
      <c r="C300" s="105"/>
      <c r="D300" s="106"/>
      <c r="E300" s="105"/>
    </row>
    <row r="301" spans="3:5" s="69" customFormat="1">
      <c r="C301" s="105"/>
      <c r="D301" s="106"/>
      <c r="E301" s="105"/>
    </row>
    <row r="302" spans="3:5" s="69" customFormat="1">
      <c r="C302" s="105"/>
      <c r="D302" s="106"/>
      <c r="E302" s="105"/>
    </row>
    <row r="303" spans="3:5" s="69" customFormat="1">
      <c r="C303" s="105"/>
      <c r="D303" s="106"/>
      <c r="E303" s="105"/>
    </row>
    <row r="304" spans="3:5" s="69" customFormat="1">
      <c r="C304" s="105"/>
      <c r="D304" s="106"/>
      <c r="E304" s="105"/>
    </row>
    <row r="305" spans="3:5" s="69" customFormat="1">
      <c r="C305" s="105"/>
      <c r="D305" s="106"/>
      <c r="E305" s="105"/>
    </row>
    <row r="306" spans="3:5" s="69" customFormat="1">
      <c r="C306" s="105"/>
      <c r="D306" s="106"/>
      <c r="E306" s="105"/>
    </row>
    <row r="307" spans="3:5" s="69" customFormat="1">
      <c r="C307" s="105"/>
      <c r="D307" s="106"/>
      <c r="E307" s="105"/>
    </row>
    <row r="308" spans="3:5" s="69" customFormat="1">
      <c r="C308" s="105"/>
      <c r="D308" s="106"/>
      <c r="E308" s="105"/>
    </row>
    <row r="309" spans="3:5" s="69" customFormat="1">
      <c r="C309" s="105"/>
      <c r="D309" s="106"/>
      <c r="E309" s="105"/>
    </row>
    <row r="310" spans="3:5" s="69" customFormat="1">
      <c r="C310" s="105"/>
      <c r="D310" s="106"/>
      <c r="E310" s="105"/>
    </row>
    <row r="311" spans="3:5" s="69" customFormat="1">
      <c r="C311" s="105"/>
      <c r="D311" s="106"/>
      <c r="E311" s="105"/>
    </row>
    <row r="312" spans="3:5" s="69" customFormat="1">
      <c r="C312" s="105"/>
      <c r="D312" s="106"/>
      <c r="E312" s="105"/>
    </row>
    <row r="313" spans="3:5" s="69" customFormat="1">
      <c r="C313" s="105"/>
      <c r="D313" s="106"/>
      <c r="E313" s="105"/>
    </row>
    <row r="314" spans="3:5" s="69" customFormat="1">
      <c r="C314" s="105"/>
      <c r="D314" s="106"/>
      <c r="E314" s="105"/>
    </row>
    <row r="315" spans="3:5" s="69" customFormat="1">
      <c r="C315" s="105"/>
      <c r="D315" s="106"/>
      <c r="E315" s="105"/>
    </row>
    <row r="316" spans="3:5" s="69" customFormat="1">
      <c r="C316" s="105"/>
      <c r="D316" s="106"/>
      <c r="E316" s="105"/>
    </row>
    <row r="317" spans="3:5" s="69" customFormat="1">
      <c r="C317" s="105"/>
      <c r="D317" s="106"/>
      <c r="E317" s="105"/>
    </row>
    <row r="318" spans="3:5" s="69" customFormat="1">
      <c r="C318" s="105"/>
      <c r="D318" s="106"/>
      <c r="E318" s="105"/>
    </row>
    <row r="319" spans="3:5" s="69" customFormat="1">
      <c r="C319" s="105"/>
      <c r="D319" s="106"/>
      <c r="E319" s="105"/>
    </row>
    <row r="320" spans="3:5" s="69" customFormat="1">
      <c r="C320" s="105"/>
      <c r="D320" s="106"/>
      <c r="E320" s="105"/>
    </row>
    <row r="321" spans="3:5" s="69" customFormat="1">
      <c r="C321" s="105"/>
      <c r="D321" s="106"/>
      <c r="E321" s="105"/>
    </row>
    <row r="322" spans="3:5" s="69" customFormat="1">
      <c r="C322" s="105"/>
      <c r="D322" s="106"/>
      <c r="E322" s="105"/>
    </row>
    <row r="323" spans="3:5" s="69" customFormat="1">
      <c r="C323" s="105"/>
      <c r="D323" s="106"/>
      <c r="E323" s="105"/>
    </row>
    <row r="324" spans="3:5" s="69" customFormat="1">
      <c r="C324" s="105"/>
      <c r="D324" s="106"/>
      <c r="E324" s="105"/>
    </row>
    <row r="325" spans="3:5" s="69" customFormat="1">
      <c r="C325" s="105"/>
      <c r="D325" s="106"/>
      <c r="E325" s="105"/>
    </row>
  </sheetData>
  <sheetProtection algorithmName="SHA-512" hashValue="33VCipOPEKA5q42Jq7eANqIKjY+goTevPdlHzz7IF8EKLfBx6x90r4wR3OSfHmkEecUOnwiZI5h8jA2s150IvA==" saltValue="pvKKqWizuk+8YzZ4so15YA==" spinCount="100000" sheet="1" objects="1" scenarios="1"/>
  <mergeCells count="35">
    <mergeCell ref="A134:A137"/>
    <mergeCell ref="B134:B137"/>
    <mergeCell ref="A43:B43"/>
    <mergeCell ref="A47:B47"/>
    <mergeCell ref="A51:B51"/>
    <mergeCell ref="A99:B99"/>
    <mergeCell ref="A121:E121"/>
    <mergeCell ref="A122:A125"/>
    <mergeCell ref="B122:B125"/>
    <mergeCell ref="C122:C125"/>
    <mergeCell ref="D122:E123"/>
    <mergeCell ref="D124:D125"/>
    <mergeCell ref="E124:E125"/>
    <mergeCell ref="A126:A129"/>
    <mergeCell ref="B126:B129"/>
    <mergeCell ref="A130:A133"/>
    <mergeCell ref="E41:E42"/>
    <mergeCell ref="A12:E12"/>
    <mergeCell ref="A14:E14"/>
    <mergeCell ref="A16:E16"/>
    <mergeCell ref="C18:C19"/>
    <mergeCell ref="D18:D19"/>
    <mergeCell ref="E18:E19"/>
    <mergeCell ref="A20:B20"/>
    <mergeCell ref="A28:B28"/>
    <mergeCell ref="A34:B34"/>
    <mergeCell ref="C41:C42"/>
    <mergeCell ref="D41:D42"/>
    <mergeCell ref="B130:B133"/>
    <mergeCell ref="A11:E11"/>
    <mergeCell ref="A1:E1"/>
    <mergeCell ref="B7:E7"/>
    <mergeCell ref="B8:E8"/>
    <mergeCell ref="B9:E9"/>
    <mergeCell ref="A10:E10"/>
  </mergeCells>
  <dataValidations count="7">
    <dataValidation type="decimal" allowBlank="1" showInputMessage="1" showErrorMessage="1" sqref="C59:C75" xr:uid="{05923177-D3B7-402C-A687-4E7A2FC39534}">
      <formula1>0</formula1>
      <formula2>100000000000000000</formula2>
    </dataValidation>
    <dataValidation type="whole" allowBlank="1" showInputMessage="1" showErrorMessage="1" sqref="D59:D75" xr:uid="{A86F4289-DDC1-4CBD-BE8B-1321C39E77B4}">
      <formula1>0</formula1>
      <formula2>1000000000000000000</formula2>
    </dataValidation>
    <dataValidation type="whole" allowBlank="1" showInputMessage="1" showErrorMessage="1" sqref="E51 E43 E47 C43:D54 D20:D39 C20 C39" xr:uid="{83F9E7EB-9609-4A47-8D09-2D24A56D3386}">
      <formula1>0</formula1>
      <formula2>1000000000</formula2>
    </dataValidation>
    <dataValidation type="decimal" allowBlank="1" showInputMessage="1" showErrorMessage="1" sqref="C79:C96" xr:uid="{80F55B80-669C-4AF9-AC04-73C5FD37A1D8}">
      <formula1>0</formula1>
      <formula2>1000000000000000</formula2>
    </dataValidation>
    <dataValidation type="whole" allowBlank="1" showInputMessage="1" showErrorMessage="1" sqref="D79:D96" xr:uid="{DF429669-0C76-439D-953D-E0F9EE6D7E98}">
      <formula1>0</formula1>
      <formula2>1000000000000000</formula2>
    </dataValidation>
    <dataValidation allowBlank="1" showInputMessage="1" showErrorMessage="1" prompt="Ne RIEN saisir dans ces cellules" sqref="A54 A96 A39 A51 A43 A47 A74 A28 A34 A20" xr:uid="{204050E7-E77F-4530-9FA1-776EFAA6A2AA}"/>
    <dataValidation type="decimal" allowBlank="1" showInputMessage="1" showErrorMessage="1" sqref="C21:C38" xr:uid="{24D75266-6F5C-40F6-9C7E-63F610B5EF7F}">
      <formula1>0</formula1>
      <formula2>1000000000</formula2>
    </dataValidation>
  </dataValidations>
  <hyperlinks>
    <hyperlink ref="B7" r:id="rId1" xr:uid="{C2317299-B76B-49BF-910B-FD9514A8EDDE}"/>
    <hyperlink ref="B9" r:id="rId2" xr:uid="{91BE6470-5692-4A7E-8A0F-C743BE53AEDF}"/>
  </hyperlinks>
  <printOptions horizontalCentered="1" verticalCentered="1" gridLines="1"/>
  <pageMargins left="0" right="0" top="0" bottom="0" header="0.51181102362204722" footer="0.51181102362204722"/>
  <pageSetup paperSize="9" scale="40" fitToHeight="0" orientation="portrait" r:id="rId3"/>
  <headerFooter>
    <oddHeader>&amp;L&amp;F - &amp;A</oddHeader>
    <oddFooter>&amp;R&amp;P/&amp;N</oddFooter>
  </headerFooter>
  <rowBreaks count="2" manualBreakCount="2">
    <brk id="55" max="4" man="1"/>
    <brk id="97" max="4" man="1"/>
  </rowBreaks>
  <drawing r:id="rId4"/>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B15"/>
  <sheetViews>
    <sheetView zoomScaleNormal="100" workbookViewId="0">
      <selection activeCell="B8" sqref="B8"/>
    </sheetView>
  </sheetViews>
  <sheetFormatPr defaultColWidth="11.42578125" defaultRowHeight="15"/>
  <cols>
    <col min="1" max="1" width="36" customWidth="1"/>
    <col min="2" max="2" width="40.5703125" customWidth="1"/>
  </cols>
  <sheetData>
    <row r="1" spans="1:2">
      <c r="A1" s="22" t="s">
        <v>277</v>
      </c>
      <c r="B1" s="26" t="str">
        <f>IF('AAP-DGOS_GBudget'!B4="","",'AAP-DGOS_GBudget'!B4)</f>
        <v/>
      </c>
    </row>
    <row r="2" spans="1:2">
      <c r="A2" s="22" t="s">
        <v>278</v>
      </c>
      <c r="B2" s="23">
        <f>'AAP-DGOS_GBudget'!B7:E7</f>
        <v>0</v>
      </c>
    </row>
    <row r="3" spans="1:2">
      <c r="A3" s="22" t="s">
        <v>279</v>
      </c>
      <c r="B3" s="23">
        <f>'AAP-DGOS_GBudget'!B8:E8</f>
        <v>0</v>
      </c>
    </row>
    <row r="4" spans="1:2">
      <c r="A4" t="s">
        <v>280</v>
      </c>
      <c r="B4" s="23">
        <f>'AAP-DGOS_GBudget'!B9:E9</f>
        <v>0</v>
      </c>
    </row>
    <row r="5" spans="1:2">
      <c r="A5" s="24" t="s">
        <v>84</v>
      </c>
      <c r="B5" s="25">
        <f>'AAP-DGOS_GBudget'!B98</f>
        <v>0</v>
      </c>
    </row>
    <row r="6" spans="1:2">
      <c r="A6" s="24" t="s">
        <v>281</v>
      </c>
      <c r="B6" s="25">
        <f>'AAP-DGOS_GBudget'!D132</f>
        <v>0</v>
      </c>
    </row>
    <row r="7" spans="1:2">
      <c r="A7" s="22" t="s">
        <v>282</v>
      </c>
      <c r="B7" s="22" t="str">
        <f>IF('AAP-DGOS_GBudget'!B72="","NON","OUI")</f>
        <v>NON</v>
      </c>
    </row>
    <row r="8" spans="1:2">
      <c r="A8" s="22" t="s">
        <v>283</v>
      </c>
      <c r="B8" s="22" t="str">
        <f>IF('AAP-DGOS_GBudget'!B96&lt;='AAP-DGOS_GBudget'!E55*0.1,"OK","ERREUR")</f>
        <v>OK</v>
      </c>
    </row>
    <row r="9" spans="1:2">
      <c r="A9" s="65" t="s">
        <v>284</v>
      </c>
      <c r="B9" s="65" t="str">
        <f>IF('AAP-DGOS_GBudget'!A2=RappelData!B10,"","Il s'agit d'une trame antérieure. Veuillez utiliser la dernière version proposée.")</f>
        <v/>
      </c>
    </row>
    <row r="10" spans="1:2">
      <c r="A10" s="65" t="s">
        <v>285</v>
      </c>
      <c r="B10" s="65" t="s">
        <v>75</v>
      </c>
    </row>
    <row r="11" spans="1:2" ht="30">
      <c r="A11" s="66" t="s">
        <v>286</v>
      </c>
      <c r="B11" s="65">
        <f>'AAP-DGOS_GBudget'!B6</f>
        <v>0</v>
      </c>
    </row>
    <row r="12" spans="1:2" ht="30">
      <c r="A12" s="66" t="s">
        <v>287</v>
      </c>
      <c r="B12" s="67" t="str">
        <f>'AAP-DGOS_GBudget'!B110</f>
        <v/>
      </c>
    </row>
    <row r="13" spans="1:2">
      <c r="A13" s="66" t="s">
        <v>288</v>
      </c>
      <c r="B13" s="131" t="str">
        <f>'AAP-DGOS_GBudget'!B106</f>
        <v/>
      </c>
    </row>
    <row r="14" spans="1:2">
      <c r="A14" s="66" t="s">
        <v>289</v>
      </c>
      <c r="B14" s="131" t="str">
        <f>'AAP-DGOS_GBudget'!B107</f>
        <v/>
      </c>
    </row>
    <row r="15" spans="1:2">
      <c r="A15" s="66" t="s">
        <v>290</v>
      </c>
      <c r="B15" s="131" t="str">
        <f>'AAP-DGOS_GBudget'!B108</f>
        <v/>
      </c>
    </row>
  </sheetData>
  <pageMargins left="0.7" right="0.7" top="0.75" bottom="0.75" header="0.3" footer="0.3"/>
  <pageSetup paperSize="9" orientation="portrait" r:id="rId1"/>
  <headerFooter>
    <oddHeader>&amp;L&amp;F - &amp;A</oddHeader>
    <oddFooter>&amp;R&amp;P/&amp;D</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2006-09-12T15:06:44Z</dcterms:created>
  <dcterms:modified xsi:type="dcterms:W3CDTF">2024-10-02T10:26:53Z</dcterms:modified>
  <cp:category/>
  <cp:contentStatus/>
</cp:coreProperties>
</file>